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95" windowWidth="19320" windowHeight="9480" activeTab="0"/>
  </bookViews>
  <sheets>
    <sheet name="перечень" sheetId="1" r:id="rId1"/>
    <sheet name="реестр" sheetId="2" r:id="rId2"/>
    <sheet name="Лист3" sheetId="3" r:id="rId3"/>
  </sheets>
  <definedNames>
    <definedName name="_xlnm._FilterDatabase" localSheetId="0" hidden="1">'перечень'!$A$24:$AS$368</definedName>
    <definedName name="_xlnm.Print_Titles" localSheetId="0">'перечень'!$26:$26</definedName>
    <definedName name="_xlnm.Print_Titles" localSheetId="1">'реестр'!$24:$24</definedName>
    <definedName name="_xlnm.Print_Area" localSheetId="0">'перечень'!$A$1:$T$370</definedName>
    <definedName name="_xlnm.Print_Area" localSheetId="1">'реестр'!$A$1:$Q$370</definedName>
  </definedNames>
  <calcPr fullCalcOnLoad="1"/>
</workbook>
</file>

<file path=xl/sharedStrings.xml><?xml version="1.0" encoding="utf-8"?>
<sst xmlns="http://schemas.openxmlformats.org/spreadsheetml/2006/main" count="1809" uniqueCount="694">
  <si>
    <t>с. Моргауши,                     
ул. Восточная, д. 6</t>
  </si>
  <si>
    <t xml:space="preserve">ремонт систем канализации и водоотведения, электроснабжения, замена прибора учета электроснабжения </t>
  </si>
  <si>
    <t>пгт Урмары,                        
ул. Порфирьева, д. 2</t>
  </si>
  <si>
    <t>г. Цивильск, ул. Гагарина, 
д. 16</t>
  </si>
  <si>
    <t>пос. Опытный,                   
ул. Иванова, д. 10</t>
  </si>
  <si>
    <t>с. Чурачики,                       
ул. Мелиораторов, д. 11</t>
  </si>
  <si>
    <t>пгт Кугеси, ул. Советская, 
д. 70</t>
  </si>
  <si>
    <t>г. Ядрин, ул. Тимирязева, 
д. 2</t>
  </si>
  <si>
    <t>с. Яльчики,                           
ул. Юбилейная,  д. 4</t>
  </si>
  <si>
    <t>с. Яльчики,                        
ул. Комсомольская,  д. 10</t>
  </si>
  <si>
    <t>ул. Полевая, д. 37</t>
  </si>
  <si>
    <t>ремонт системы канализации и водоотведения, подвального помещения</t>
  </si>
  <si>
    <t>просп. Тракторострои-
телей, д. 5</t>
  </si>
  <si>
    <t>2 с мезо-
ни-
ном</t>
  </si>
  <si>
    <t>ремонт систем теплоснабжения, горячего и  холодного водоснабжения, электроснабжения, канализации и водоотведения, газоснабжения, замена узла управления системы отопления и узла управления системы горячего водоснабжения</t>
  </si>
  <si>
    <r>
      <t>ремонт систем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холодного водоснабжения, электроснабжения, канализации и водоотведения</t>
    </r>
  </si>
  <si>
    <t>Приложение № 2                                                                                              к Республиканскому краткосрочному плану реализации в 2014–2015 годах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</si>
  <si>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г. Ядрин, ул. Тимирязева, д. 2</t>
  </si>
  <si>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</si>
  <si>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</si>
  <si>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пгт Вурнары, ул. Ленина, 
д. 117</t>
  </si>
  <si>
    <t>с. Батырево, 
ул. Мичурина, д. 12</t>
  </si>
  <si>
    <t>с. Аликово, ул. Гагарина, 
д. 29б</t>
  </si>
  <si>
    <t>пгт  Кугеси,                      
ул. Советская, д. 76</t>
  </si>
  <si>
    <t>ремонт систем электроснабжения, газоснабжения, холодного водоснабжения, канализации и водоотведения</t>
  </si>
  <si>
    <t>ремонт систем  электроснабжения, газоснабжения, холодного водоснабжения, канализации и водоотведения</t>
  </si>
  <si>
    <t>ремонт систем  электроснабжения, газоснабжения</t>
  </si>
  <si>
    <t>г. Чебоксары,                                 просп. Ленина, д. 39</t>
  </si>
  <si>
    <t>Приложение № 1
к Республиканскому краткосрочному плану реализации в 2014–2015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</si>
  <si>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Предель-
ная стоимость капиталь-
ного ремонта одного квадрат-
ного метра общей площади помещений в много-квартир-
ном доме</t>
  </si>
  <si>
    <t>пгт Вурнары, ул. Ленина, 
д. 105</t>
  </si>
  <si>
    <t>пгт Вурнары, ул. Ленина, 
д. 107</t>
  </si>
  <si>
    <t>пгт Вурнары, ул. Ленина, 
д. 140</t>
  </si>
  <si>
    <t>пгт Ибреси,  
ул. Школьная, д. 5</t>
  </si>
  <si>
    <t>пгт Ибреси, 
ул. Маресьева, д. 5</t>
  </si>
  <si>
    <t>пгт Ибреси, 
ул. Дмитрова, д. 13</t>
  </si>
  <si>
    <t>пгт Ибреси, 
ул. Маресьева, д. 65</t>
  </si>
  <si>
    <t>пгт Ибреси,  ул. Кирова,                     д. 28а</t>
  </si>
  <si>
    <t>г. Козловка, ул. Ленкина, 
д. 7</t>
  </si>
  <si>
    <t>г. Козловка, ул. Рабочая, 
д. 3</t>
  </si>
  <si>
    <t>ст. Тюрлема, ул. Лесная, 
д. 4</t>
  </si>
  <si>
    <t>с. Красные Четаи,                      ул. Советская, д. 4а</t>
  </si>
  <si>
    <t>с. Большой Сундырь, 
ул. Новая, д. 1</t>
  </si>
  <si>
    <t>с. Большой Сундырь, 
ул. Новая, д. 5</t>
  </si>
  <si>
    <t>с. Порецкое, 
пер. Спортивный, д. 2</t>
  </si>
  <si>
    <t>с. Порецкое, 
пер. Спортивный, д. 1</t>
  </si>
  <si>
    <t>с. Порецкое, 
пер. Школьный, д. 2</t>
  </si>
  <si>
    <t xml:space="preserve">пгт Урмары, ул. Ленина, 
д. 49  </t>
  </si>
  <si>
    <t xml:space="preserve">пгт  Урмары, 
ул. Механизаторов, д. 2 </t>
  </si>
  <si>
    <t>ст. Шоркистры, 
ул. Заводская,  д. 32</t>
  </si>
  <si>
    <t xml:space="preserve">ст. Шоркистры, 
ул. Заводская,  д. 33 </t>
  </si>
  <si>
    <t>д. Михайловка,                               ул. Чапаева, д. 27</t>
  </si>
  <si>
    <t>г. Цивильск, 
ул. Советская, д. 11</t>
  </si>
  <si>
    <t>г. Цивильск, 
ул. Советская, д. 23</t>
  </si>
  <si>
    <t>г. Цивильск, ул. Чкалова, 
д. 18</t>
  </si>
  <si>
    <t>г. Цивильск,                            ул. Куйбышева, д. 6</t>
  </si>
  <si>
    <t>пос. Сюктерка,                      ул. Волжские зори, д. 1б</t>
  </si>
  <si>
    <t>пос. Сюктерка,                          ул. Волжские зори, д. 1а</t>
  </si>
  <si>
    <t>пгт  Кугеси,                                
ул. Первомайская, д. 9</t>
  </si>
  <si>
    <t>г. Ядрин,                                ул. Комсомольская, д. 3а</t>
  </si>
  <si>
    <t>с. Яльчики,                            ул. Юбилейная,  д. 14</t>
  </si>
  <si>
    <t>с. Янтиково, пр. Ленина, 
д. 8</t>
  </si>
  <si>
    <t>с. Янтиково, пр. Ленина, 
д. 12</t>
  </si>
  <si>
    <t>с. Янтиково, пр. Ленина, 
д. 17</t>
  </si>
  <si>
    <t>с. Янтиково, ул. Ленина, 
д. 50</t>
  </si>
  <si>
    <t>ремонт систем канализации и водоотведения, холодного водоснабжения</t>
  </si>
  <si>
    <t>ул. Силикатная, д. 9</t>
  </si>
  <si>
    <t>пер. Химиков,  д. 4</t>
  </si>
  <si>
    <t>ул. Коммунистическая,  
д. 20</t>
  </si>
  <si>
    <t>ул. Коммунистическая,  
д. 18</t>
  </si>
  <si>
    <t>пер. Химиков,  д. 8</t>
  </si>
  <si>
    <t>ул. Коммунистическая,  
д. 34</t>
  </si>
  <si>
    <t>шлако-блоки</t>
  </si>
  <si>
    <t>бульвар Эгерский, д. 20</t>
  </si>
  <si>
    <t>бульвар Эгерский, д. 32</t>
  </si>
  <si>
    <t>просп. Тракторострои-телей, д. 5</t>
  </si>
  <si>
    <t>ул. 324 Стрелковой дивизии, д. 4</t>
  </si>
  <si>
    <t xml:space="preserve"> ул. Ахазова, д. 5</t>
  </si>
  <si>
    <t>ул. Бондарева, д. 15</t>
  </si>
  <si>
    <t>ул. К. Иванова, д. 17</t>
  </si>
  <si>
    <t>ул. К. Иванова, д. 69</t>
  </si>
  <si>
    <t>ул. К. Иванова, д. 76/14</t>
  </si>
  <si>
    <t>ул. Красина, д. 8</t>
  </si>
  <si>
    <t>ул. Патриса Лумумбы, 
д. 10</t>
  </si>
  <si>
    <t xml:space="preserve">ул. Гоголя, д. 5                         </t>
  </si>
  <si>
    <t>ул. М.А. Сапожникова, 
д. 1</t>
  </si>
  <si>
    <t>ул. М.А. Сапожникова, 
д. 3</t>
  </si>
  <si>
    <t>ул. Магницкого, д. 4</t>
  </si>
  <si>
    <t>ул. Магницкого, д. 6</t>
  </si>
  <si>
    <t>просп. Ленина, д. 31</t>
  </si>
  <si>
    <t>просп. Ленина, д. 36</t>
  </si>
  <si>
    <t>просп. Ленина, д. 59</t>
  </si>
  <si>
    <t>ул. Привокзальная, д. 8</t>
  </si>
  <si>
    <t>ул. Привокзальная, д. 12</t>
  </si>
  <si>
    <t>ул. Энгельса, д. 32</t>
  </si>
  <si>
    <t>ул. Энгельса, д. 34</t>
  </si>
  <si>
    <t>ул. Энгельса, д. 36</t>
  </si>
  <si>
    <t>ул. Б. Хмельницкого, д. 55</t>
  </si>
  <si>
    <t>бульвар Купца Ефремова, д. 1</t>
  </si>
  <si>
    <t>просп. Ленина, д. 3</t>
  </si>
  <si>
    <t xml:space="preserve"> просп. Ленина, д. 11</t>
  </si>
  <si>
    <t>просп. Ленина, д. 11а</t>
  </si>
  <si>
    <t>просп. Ленина, д. 24</t>
  </si>
  <si>
    <t>ремонт систем  холодного водоснабжения, канализации и водоотведения, электроснабжения, газоснабжения</t>
  </si>
  <si>
    <t>ул. Дзержинского, д. 25</t>
  </si>
  <si>
    <t>ул. Дзержинского, д. 31</t>
  </si>
  <si>
    <t>ул. К. Маркса, д. 31</t>
  </si>
  <si>
    <t>ул. К. Маркса, д. 35</t>
  </si>
  <si>
    <t>ул. К. Маркса, д. 51</t>
  </si>
  <si>
    <t>ул. Ленинградская, д. 24</t>
  </si>
  <si>
    <t>ул. Ленинградская, д. 28</t>
  </si>
  <si>
    <t>ул. Н. Ильбекова, д. 2</t>
  </si>
  <si>
    <t>ул. Ярославская, д. 42</t>
  </si>
  <si>
    <t>пл. Победы, д. 1</t>
  </si>
  <si>
    <t>пл. Победы, д. 4</t>
  </si>
  <si>
    <t>пл. Победы, д. 5</t>
  </si>
  <si>
    <t>ул. Кирова, д. 1</t>
  </si>
  <si>
    <t>ул. Кирова, д. 2</t>
  </si>
  <si>
    <t>ул. Кирова, д. 3</t>
  </si>
  <si>
    <t>ул. Кирова, д. 4</t>
  </si>
  <si>
    <t>ул. Кирова, д. 5</t>
  </si>
  <si>
    <t>ул. Кирова, д. 6</t>
  </si>
  <si>
    <t>ул. А.  Гайдара, д. 6</t>
  </si>
  <si>
    <t>ул. Зои Яковлевой, д. 54</t>
  </si>
  <si>
    <t>ул. Калинина, д. 101</t>
  </si>
  <si>
    <t>ул. Нефтебазовская, д. 2</t>
  </si>
  <si>
    <t>ул. Текстильщиков, д. 3</t>
  </si>
  <si>
    <t>ул. Текстильщиков, д. 13а</t>
  </si>
  <si>
    <t>ул. Текстильщиков, д. 21</t>
  </si>
  <si>
    <t>проезд Школьный, д. 4</t>
  </si>
  <si>
    <t>проезд Школьный, д. 6</t>
  </si>
  <si>
    <t>проезд Школьный, д. 8</t>
  </si>
  <si>
    <t>проезд Школьный, д. 10</t>
  </si>
  <si>
    <t>ул. Чапаева, д. 22</t>
  </si>
  <si>
    <t>ул. Энгельса, д. 13</t>
  </si>
  <si>
    <t>ул. Энгельса, д. 17</t>
  </si>
  <si>
    <t>ул. Энгельса, д. 19</t>
  </si>
  <si>
    <t>ул. Текстильщиков, д. 19</t>
  </si>
  <si>
    <t>ул. Гражданская, д. 67</t>
  </si>
  <si>
    <t>ул. Гражданская, д. 69</t>
  </si>
  <si>
    <t>ул. К.  Иванова, д. 86</t>
  </si>
  <si>
    <t>ул. Анисимова, д. 10</t>
  </si>
  <si>
    <t>1999 (рекон-струк-ция)</t>
  </si>
  <si>
    <t>№
пп</t>
  </si>
  <si>
    <t>пгт Ибреси, 
ул. Дмитрова,  д. 13</t>
  </si>
  <si>
    <t>с. Красные Четаи,                      ул. Советская,  д. 4а</t>
  </si>
  <si>
    <t>пгт Урмары,  ул. Чапаева,  д. 1</t>
  </si>
  <si>
    <t>пос. Конар, 
ул. Николаева, д. 1</t>
  </si>
  <si>
    <t>пос. Опытный, 
ул. Иванова,  д. 6</t>
  </si>
  <si>
    <t>пр. Ленина, д. 33</t>
  </si>
  <si>
    <t>ул. Пушкина, д. 56</t>
  </si>
  <si>
    <t>ул. Пушкина, д. 48</t>
  </si>
  <si>
    <t>ул. Пушкина, д. 44</t>
  </si>
  <si>
    <t>ул. Пушкина, д. 40</t>
  </si>
  <si>
    <t>пр. Ленина,  д. 62</t>
  </si>
  <si>
    <t>пр. Ленина,  д. 37</t>
  </si>
  <si>
    <t xml:space="preserve">пр. Ленина, д. 22 </t>
  </si>
  <si>
    <t xml:space="preserve">пр. Ленина,  д. 27 </t>
  </si>
  <si>
    <t>пр. Ленина,  д. 5</t>
  </si>
  <si>
    <t>ул. Пушкина,  д. 34</t>
  </si>
  <si>
    <t xml:space="preserve">ул. Южная, д. 8 </t>
  </si>
  <si>
    <t xml:space="preserve">ул. Московская, д. 8 </t>
  </si>
  <si>
    <t xml:space="preserve">ул. Московская, д. 7 </t>
  </si>
  <si>
    <t xml:space="preserve">пр. Ленина,  д. 43 </t>
  </si>
  <si>
    <t xml:space="preserve">ул. Пушкина, д. 54 </t>
  </si>
  <si>
    <t xml:space="preserve">ул. Пушкина,  д. 28 </t>
  </si>
  <si>
    <t xml:space="preserve">ул. К. Маркса,  д. 9 </t>
  </si>
  <si>
    <t xml:space="preserve">ул. Московская, д. 16 </t>
  </si>
  <si>
    <t xml:space="preserve">ул. Разина, д. 6 </t>
  </si>
  <si>
    <t xml:space="preserve">ул. Московская, д. 14 </t>
  </si>
  <si>
    <t xml:space="preserve">ул. Московская, д. 10 </t>
  </si>
  <si>
    <t xml:space="preserve"> ул. Маршала Жукова,                  д. 19а</t>
  </si>
  <si>
    <t xml:space="preserve"> ул. Октябрьская, д. 19а</t>
  </si>
  <si>
    <t>ул. Ахазова, д. 5</t>
  </si>
  <si>
    <t>ул. М.А. Сапожникова,                            д. 3</t>
  </si>
  <si>
    <t>просп. Московский, д. 38</t>
  </si>
  <si>
    <t>просп. Ленина, д. 39</t>
  </si>
  <si>
    <t>просп. Ленина, д. 11</t>
  </si>
  <si>
    <t>ул. Б. Хмельницкого, 
д. 55</t>
  </si>
  <si>
    <r>
      <t xml:space="preserve">П Е Р Е Ч Е Н Ь
многоквартирных домов, расположенных на территории Чувашской Республики, в отношении которых в 2014–2015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</si>
  <si>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Итого:  1 дом</t>
  </si>
  <si>
    <t>ул. Коммунистическая,  д. 8</t>
  </si>
  <si>
    <t>ул. Силикатная, д. 7</t>
  </si>
  <si>
    <t>ул. Коммунистическая,                 д. 12</t>
  </si>
  <si>
    <t>пер. Химиков,  д. 2</t>
  </si>
  <si>
    <t>пер. Химиков, д. 6</t>
  </si>
  <si>
    <t>ул. Ж. Крутовой, д. 10</t>
  </si>
  <si>
    <t xml:space="preserve">ул. Молодежная,  д. 6 </t>
  </si>
  <si>
    <t>ул. Коммунистическая,                 д. 26</t>
  </si>
  <si>
    <t>ул. Молодежная, д. 22</t>
  </si>
  <si>
    <t>ул. Гидростроителей,                     д. 11</t>
  </si>
  <si>
    <t>ул. Коммунистическая,                     д. 8</t>
  </si>
  <si>
    <t>ул. Коммунистическая,                                 д. 20</t>
  </si>
  <si>
    <t>ул. Коммунистическая,                               д. 18</t>
  </si>
  <si>
    <t>ул. Коммунистическая,                                   д. 34</t>
  </si>
  <si>
    <t>Итого по городу</t>
  </si>
  <si>
    <t xml:space="preserve">Всего по Чувашской Республике </t>
  </si>
  <si>
    <t>ремонт систем канализации и водоотведения,  холодного водоснабжения</t>
  </si>
  <si>
    <t>ремонт систем канализации и водоотведения,  холодного водоснабжения,  электроснабжения</t>
  </si>
  <si>
    <t xml:space="preserve"> ремонт системы электроснабжения</t>
  </si>
  <si>
    <t>ремонт  системы электроснабжения</t>
  </si>
  <si>
    <t>ремонт  систем электроснабжения,  канализации и водоотведения,  газоснабжения</t>
  </si>
  <si>
    <t xml:space="preserve"> пр. Ленина, д. 33</t>
  </si>
  <si>
    <t xml:space="preserve"> ул. Пушкина, д. 56</t>
  </si>
  <si>
    <t>ул. Пушкина,   д. 50</t>
  </si>
  <si>
    <t xml:space="preserve"> ул. Пушкина, д. 48</t>
  </si>
  <si>
    <t xml:space="preserve"> ул. Пушкина, д. 44</t>
  </si>
  <si>
    <t xml:space="preserve"> ул. Пушкина, д. 40</t>
  </si>
  <si>
    <t>ул. Пушкина,  д. 38</t>
  </si>
  <si>
    <t xml:space="preserve"> тер. Элеватор, д. 3</t>
  </si>
  <si>
    <t>пр. Ленина,  д. 35</t>
  </si>
  <si>
    <t>пр. Ленина,  д. 24</t>
  </si>
  <si>
    <t>ул. Комсомола, д. 45</t>
  </si>
  <si>
    <t>ул. Гончарова, д. 24</t>
  </si>
  <si>
    <t>мкр. Стрелка, д. 23</t>
  </si>
  <si>
    <t xml:space="preserve">пр. Ленина,  д. 3 </t>
  </si>
  <si>
    <t xml:space="preserve">ул. К. Маркса,  д. 7 </t>
  </si>
  <si>
    <t xml:space="preserve"> ул. Пушкина,  д. 34</t>
  </si>
  <si>
    <t xml:space="preserve"> ул. Южная, д. 8 </t>
  </si>
  <si>
    <t xml:space="preserve"> ул. Московская, д. 8 </t>
  </si>
  <si>
    <t xml:space="preserve"> ул. Московская, д. 7 </t>
  </si>
  <si>
    <t xml:space="preserve"> пр. Ленина,  д. 43 </t>
  </si>
  <si>
    <t xml:space="preserve"> ул. Пушкина, д. 54 </t>
  </si>
  <si>
    <t xml:space="preserve"> ул. Пушкина,  д. 28 </t>
  </si>
  <si>
    <t>ул. Пушкина,  д. 52</t>
  </si>
  <si>
    <t xml:space="preserve">тер. Элеватор,  д. 6 </t>
  </si>
  <si>
    <t xml:space="preserve"> ул. К. Маркса,  д. 9 </t>
  </si>
  <si>
    <t xml:space="preserve"> ул. Московская, д. 16 </t>
  </si>
  <si>
    <t xml:space="preserve"> ул. Московская, д. 14 </t>
  </si>
  <si>
    <t xml:space="preserve"> ул. Разина, д. 6 </t>
  </si>
  <si>
    <t xml:space="preserve"> ул. Московская, д. 10 </t>
  </si>
  <si>
    <t>ул. Комсомола, д. 11</t>
  </si>
  <si>
    <t>ул. Полевая,  д. 20</t>
  </si>
  <si>
    <t>ул. Кирова, д. 27</t>
  </si>
  <si>
    <t>ул. Московская, д. 114</t>
  </si>
  <si>
    <t>с. Батырево,                                            ул.  К. Маркса, д. 66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</si>
  <si>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</si>
  <si>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</si>
  <si>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</si>
  <si>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</si>
  <si>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</si>
  <si>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</si>
  <si>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</si>
  <si>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</si>
  <si>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</si>
  <si>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</si>
  <si>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</si>
  <si>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</si>
  <si>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</si>
  <si>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</si>
  <si>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</si>
  <si>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</si>
  <si>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</si>
  <si>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</si>
  <si>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</si>
  <si>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</si>
  <si>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</si>
  <si>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</si>
  <si>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</si>
  <si>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</si>
  <si>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</si>
  <si>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</si>
  <si>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</si>
  <si>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</si>
  <si>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</si>
  <si>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</si>
  <si>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</si>
  <si>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</si>
  <si>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</si>
  <si>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кирпич</t>
  </si>
  <si>
    <t>Урмарский район</t>
  </si>
  <si>
    <t>ремонт системы  электроснабжения</t>
  </si>
  <si>
    <t>с. Челкасы, ул. Новая,                 д. 1</t>
  </si>
  <si>
    <t>Канашский  район</t>
  </si>
  <si>
    <t>с. Шихазаны,                         ул. В.П. Епифанова, д. 2</t>
  </si>
  <si>
    <t>д. Новые Ачакасы,                   ул. Зеленая, д. 44</t>
  </si>
  <si>
    <t>д. Челкумаги,                          ул. Гагарина, д. 7</t>
  </si>
  <si>
    <t>Козловский  район</t>
  </si>
  <si>
    <t>Итого: 6 домов</t>
  </si>
  <si>
    <t>Итого:  7 домов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</si>
  <si>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</si>
  <si>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</si>
  <si>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</si>
  <si>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</si>
  <si>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</si>
  <si>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с. Тойси, ул. Учительская, д. 6</t>
  </si>
  <si>
    <t>Итого: 5 домов</t>
  </si>
  <si>
    <t>с. Батырево, ул. Кирова,                 д. 16</t>
  </si>
  <si>
    <t>Батыревский  район</t>
  </si>
  <si>
    <t>ремонт системы электроснабжения</t>
  </si>
  <si>
    <t>Цивильский район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</si>
  <si>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</si>
  <si>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</si>
  <si>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</si>
  <si>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</si>
  <si>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</si>
  <si>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</si>
  <si>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</si>
  <si>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</si>
  <si>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</si>
  <si>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</si>
  <si>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</si>
  <si>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Итого: 4 дома</t>
  </si>
  <si>
    <t>ремонт систем электроснабжения,  холодного водоснабжения</t>
  </si>
  <si>
    <t>ремонт систем холодного водоснабжения, канализации и водоотведения</t>
  </si>
  <si>
    <t>на счете рег. оператора</t>
  </si>
  <si>
    <t>Мариинско-Посадский район</t>
  </si>
  <si>
    <t>Моргаушский район</t>
  </si>
  <si>
    <t>дерево</t>
  </si>
  <si>
    <t>с. Моргауши, ул. 50 лет Октября, д. 36</t>
  </si>
  <si>
    <t>с. Моргауши, ул. 50 лет Октября, д. 42</t>
  </si>
  <si>
    <t xml:space="preserve">кирпич </t>
  </si>
  <si>
    <t xml:space="preserve">ремонт систем холодного водоснабжения,  электроснабжения </t>
  </si>
  <si>
    <t>ремонт систем холодного водоснабжения,  электроснабжения</t>
  </si>
  <si>
    <t xml:space="preserve">ремонт системы электроснабжения </t>
  </si>
  <si>
    <t xml:space="preserve">ремонт системы холодного водоснабжения </t>
  </si>
  <si>
    <t>Порецкий  район</t>
  </si>
  <si>
    <t>Порецкий район</t>
  </si>
  <si>
    <t>Янтиковский  район</t>
  </si>
  <si>
    <t>ремонт систем электроснабжения, холодного водоснабжения, канализации и водоотведения</t>
  </si>
  <si>
    <t xml:space="preserve">ремонт систем электроснабжения, канализации и водоотведения </t>
  </si>
  <si>
    <t>с. Красные Четаи,                       ул. Гагарина, д. 57</t>
  </si>
  <si>
    <t>с. Красные Четаи,                   ул. Новая, д. 3</t>
  </si>
  <si>
    <t>с. Красные Четаи,                       ул. Новая, д. 13</t>
  </si>
  <si>
    <t>г. Ядрин, ул. 30 лет Победы, д. 17</t>
  </si>
  <si>
    <t>г. Ядрин, ул. 30 лет Победы, д. 19</t>
  </si>
  <si>
    <t>г. Ядрин, ул. 50 лет Октября, д. 37</t>
  </si>
  <si>
    <t>Ядринский район</t>
  </si>
  <si>
    <t>Яльчикский район</t>
  </si>
  <si>
    <t>ремонт систем электроснабжения,  канализации и водоотведения</t>
  </si>
  <si>
    <t>пос. Совхозный,                      ул. Заводская, д. 4</t>
  </si>
  <si>
    <t>пос. Совхозный,                      ул. Заводская, д. 6</t>
  </si>
  <si>
    <t>г. Ядрин, ул. К. Маркса,                    д. 19</t>
  </si>
  <si>
    <t>Ядринский  район</t>
  </si>
  <si>
    <t>г. Ядрин, ул. К. Маркса,          д. 19</t>
  </si>
  <si>
    <t>г. Ядрин,                                      ул. Комсомольская, д. 3а</t>
  </si>
  <si>
    <t>Яльчикский  район</t>
  </si>
  <si>
    <t xml:space="preserve">пгт  Урмары,                                 ул. Механизаторов, д. 2 </t>
  </si>
  <si>
    <t xml:space="preserve">ст. Шоркистры,                            ул. Заводская,  д. 33 </t>
  </si>
  <si>
    <t>с. Шихазаны, ул. СХТ,                       д. 13</t>
  </si>
  <si>
    <t>с. Шихазаны, ул. СХТ,              д. 14</t>
  </si>
  <si>
    <t>с. Красные Четаи,                     ул. Гагарина, д. 57</t>
  </si>
  <si>
    <t>с. Красные Четаи,                   ул. Новая, д. 13</t>
  </si>
  <si>
    <t>с. Порецкое,                         пер. Спортивный, д. 2</t>
  </si>
  <si>
    <t>с. Порецкое,                             пер. Спортивный, д. 1</t>
  </si>
  <si>
    <t>с. Порецкое,                        пер. Школьный,  д. 2</t>
  </si>
  <si>
    <t>с. Большой Сундырь,                ул. Новая, д. 1</t>
  </si>
  <si>
    <t>с. Большой Сундырь,               ул. Новая, д. 5</t>
  </si>
  <si>
    <t>с. Моргауши, ул. 50 лет Октября,  д. 36</t>
  </si>
  <si>
    <t>с. Моргауши, ул. 50 лет Октября,  д. 42</t>
  </si>
  <si>
    <t>с. Моргауши,                                       ул. Восточная,  д. 6</t>
  </si>
  <si>
    <t>с. Комсомольское,                      тер. РТП,  д. 15</t>
  </si>
  <si>
    <t>с. Комсомольское,                    тер. РТП, д. 15</t>
  </si>
  <si>
    <t>г. Мариинский Посад,                      ул. Ленинская, д. 23</t>
  </si>
  <si>
    <t>г. Мариинский Посад,                       ул. Лесная, д. 1</t>
  </si>
  <si>
    <t>г. Мариинский Посад,                          ул. Бондарева, д. 13</t>
  </si>
  <si>
    <t>г. Мариинский Посад,                            ул. Ломоносова, д. 7</t>
  </si>
  <si>
    <t>г. Мариинский Посад,                                ул. Котовского, д. 38</t>
  </si>
  <si>
    <t>г. Мариинский Посад,                          ул. Котовского,  д. 34</t>
  </si>
  <si>
    <t>1959</t>
  </si>
  <si>
    <t>1960</t>
  </si>
  <si>
    <t>2</t>
  </si>
  <si>
    <t>1962</t>
  </si>
  <si>
    <t>пгт Вурнары, ул. Ленина, д. 105</t>
  </si>
  <si>
    <t>1963</t>
  </si>
  <si>
    <t>пгт Вурнары, ул. Ленина, д. 107</t>
  </si>
  <si>
    <t>1966</t>
  </si>
  <si>
    <t>пгт Вурнары, ул. Ленина, д. 140</t>
  </si>
  <si>
    <t>ремонт системы электроснабжения, подвального помещения</t>
  </si>
  <si>
    <t>пгт Вурнары,                               ул. Советская, д. 10</t>
  </si>
  <si>
    <t>пгт Вурнары,                             ул. Советская, д. 14</t>
  </si>
  <si>
    <t>пгт Вурнары,                             ул. А. Иванова, д. 2</t>
  </si>
  <si>
    <t>пгт Вурнары,                             пер. Коммунальный, д. 5</t>
  </si>
  <si>
    <t>пгт Вурнары,                        пер. Коммунальный, д. 10</t>
  </si>
  <si>
    <t>пгт Вурнары,                            ул. К. Маркса, д. 8</t>
  </si>
  <si>
    <t>пгт Вурнары,                        ул. К. Маркса, д. 53</t>
  </si>
  <si>
    <t>пгт Вурнары,  ул. Ленина,  д. 109</t>
  </si>
  <si>
    <t>пгт Вурнары,                         ул. Ашмарова, д. 6</t>
  </si>
  <si>
    <t>пгт Вурнары,                        ул. Чернышевского, д. 14</t>
  </si>
  <si>
    <t>пгт Вурнары,                            ул. Чернышевского, д. 12</t>
  </si>
  <si>
    <t>Ибресинский  район</t>
  </si>
  <si>
    <t>Аликовский  район</t>
  </si>
  <si>
    <t>с. Красноармейское,                          ул. Ленина, д. 66</t>
  </si>
  <si>
    <t>с. Красноармейское,                              ул. Ленина, д. 36</t>
  </si>
  <si>
    <t>с. Красноармейское,                      ул. Ленина, д. 33</t>
  </si>
  <si>
    <t>с. Красноармейское,                     ул. Ленина, д. 72</t>
  </si>
  <si>
    <t>с. Красноармейское,                           ул. Г. Степанова, д. 25</t>
  </si>
  <si>
    <t>ремонт системы холодного водоснабжения</t>
  </si>
  <si>
    <t>г. Алатырь</t>
  </si>
  <si>
    <t>г. Канаш</t>
  </si>
  <si>
    <t>г.  Новочебоксарск</t>
  </si>
  <si>
    <t>г.  Шумерля</t>
  </si>
  <si>
    <t>г.  Чебоксары</t>
  </si>
  <si>
    <t>с. Красноармейское,                      ул. Г. Степанова, д. 25</t>
  </si>
  <si>
    <t>с. Красноармейское,                           ул. Ленина, д. 66</t>
  </si>
  <si>
    <t>с. Красноармейское,                                  ул. Ленина, д. 36</t>
  </si>
  <si>
    <t>с. Красноармейское,                   ул. Ленина, д. 33</t>
  </si>
  <si>
    <t>с. Красноармейское,                   ул. Ленина, д. 72</t>
  </si>
  <si>
    <t>д. Челкумаги,                             ул. Гагарина, д. 5</t>
  </si>
  <si>
    <t>г. Новочебоксарск</t>
  </si>
  <si>
    <t>г. Шумерля</t>
  </si>
  <si>
    <t>г. Чебоксары</t>
  </si>
  <si>
    <t xml:space="preserve"> ул. Щербакова, д. 48</t>
  </si>
  <si>
    <t xml:space="preserve"> ул. Ленина, д. 8</t>
  </si>
  <si>
    <t xml:space="preserve"> ул. Октябрьская, д. 19</t>
  </si>
  <si>
    <t xml:space="preserve"> пер. Банковский, д. 8</t>
  </si>
  <si>
    <t xml:space="preserve"> ул. Маршала Жукова,                   д. 17</t>
  </si>
  <si>
    <t xml:space="preserve"> проезд Мебельщиков,               д. 8, корп. 1</t>
  </si>
  <si>
    <t xml:space="preserve"> ул. Красноармейская,                    д. 17/1</t>
  </si>
  <si>
    <t xml:space="preserve"> ул. Урицкого, д. 20</t>
  </si>
  <si>
    <t>ремонт систем электроснабжения, холодного, горячего водоснабжения,  канализации и водоотведения</t>
  </si>
  <si>
    <t>ремонт систем электроснабжения,  холодного водоснабжения,  канализации и водоотведения</t>
  </si>
  <si>
    <t xml:space="preserve">ремонт систем электроснабжения, холодного водоснабжения, канализации и водоотведения </t>
  </si>
  <si>
    <t xml:space="preserve">ремонт систем электроснабжения,  холодного водоснабжения, канализации и водоотведения </t>
  </si>
  <si>
    <t xml:space="preserve">ремонт системы  электроснабжения </t>
  </si>
  <si>
    <t>Шемуршинский  район</t>
  </si>
  <si>
    <t>с. Шемурша,                                   ул. Космовского, д. 9</t>
  </si>
  <si>
    <t>ремонт систем электроснабжения, газоснабжения</t>
  </si>
  <si>
    <t>ремонт систем холодного водоснабжения, электроснабжения,  канализации и водоотведения</t>
  </si>
  <si>
    <t>с. Янтиково, тер. РТП,                   д. 3</t>
  </si>
  <si>
    <t>монолит</t>
  </si>
  <si>
    <t>ремонт системы газоснабжения</t>
  </si>
  <si>
    <t xml:space="preserve">ремонт системы газоснабжения </t>
  </si>
  <si>
    <t>с. Яльчики,                           ул. Юбилейная,  д. 4</t>
  </si>
  <si>
    <t>с. Яльчики,                        ул. Комсомольская,  д. 10</t>
  </si>
  <si>
    <t>г. Мариинский Посад,                          ул. Курчатова,  д. 3</t>
  </si>
  <si>
    <t>ремонт систем электроснабжения,   газоснабжения,  канализации и водоотведения</t>
  </si>
  <si>
    <t>г. Козловка, ул. Карла Маркса, д. 24</t>
  </si>
  <si>
    <t>г. Козловка, ул. Ленкина, д. 7</t>
  </si>
  <si>
    <t>1957</t>
  </si>
  <si>
    <t>1961</t>
  </si>
  <si>
    <t>1965</t>
  </si>
  <si>
    <t xml:space="preserve">ремонт систем холодного, горячего водоснабжения </t>
  </si>
  <si>
    <t xml:space="preserve">ремонт систем холодного водоснабжения, электроснабжения, канализации и водоотведения </t>
  </si>
  <si>
    <t>г. Козловка,                                 ул. Лобачевского, д. 9</t>
  </si>
  <si>
    <t>г. Цивильск, ул. Гагарина, д. 16</t>
  </si>
  <si>
    <t>г. Цивильск,                               ул. Просвещения, д. 40</t>
  </si>
  <si>
    <t>г. Цивильск, ул. Гагарина, д. 7</t>
  </si>
  <si>
    <t>г. Цивильск, ул. Гагарина, д. 9</t>
  </si>
  <si>
    <t>г. Цивильск, ул. Гагарина, д. 8</t>
  </si>
  <si>
    <t>г. Цивильск, ул. Чкалова, д. 18</t>
  </si>
  <si>
    <t>с. Чурачики,                       ул. Мелиораторов, д. 11</t>
  </si>
  <si>
    <t>г. Цивильск, ул. Гагарина, д. 6</t>
  </si>
  <si>
    <t>ремонт систем холодного водоснабжения, электроснабжения, канализации и водоотведения</t>
  </si>
  <si>
    <t>ул. Силикатная,  д. 10</t>
  </si>
  <si>
    <t>ул. Силикатная, д. 12</t>
  </si>
  <si>
    <t>ул. Молодежная,  д. 8</t>
  </si>
  <si>
    <t>ул. Молодежная,  д. 3</t>
  </si>
  <si>
    <t>ул. Набережная,  д. 15</t>
  </si>
  <si>
    <t>ул. Молодежная, д. 28</t>
  </si>
  <si>
    <t>ул. Силикатная, д. 5</t>
  </si>
  <si>
    <t>ул. Советская, д. 14</t>
  </si>
  <si>
    <t>ул. Ж. Крутовой, д. 12</t>
  </si>
  <si>
    <t>ул. Молодежная, д. 9</t>
  </si>
  <si>
    <t>ул. Винокурова, д. 21</t>
  </si>
  <si>
    <t>Чебоксарский район</t>
  </si>
  <si>
    <t>ремонт систем холодного, горячего водоснабжения</t>
  </si>
  <si>
    <t>панель</t>
  </si>
  <si>
    <t>пос. Новое Атлашево,                  ул. 70 лет Октября, д. 12</t>
  </si>
  <si>
    <t>пос. Новое Атлашево,                     ул. 70 лет Октября, д. 6</t>
  </si>
  <si>
    <t>пос. Новое Атлашево,                 ул. Набережная, д. 25</t>
  </si>
  <si>
    <t>Итого:  6 домов</t>
  </si>
  <si>
    <t>Итого:  10 домов</t>
  </si>
  <si>
    <t>Итого: 2 дома</t>
  </si>
  <si>
    <t>Чебоксарский  район</t>
  </si>
  <si>
    <t>пгт  Кугеси,                                       ул. Советская, д. 76</t>
  </si>
  <si>
    <t>пгт  Кугеси,                                ул. Первомайская, д. 9</t>
  </si>
  <si>
    <t>пгт  Кугеси,                              ул. Первомайская, д. 7</t>
  </si>
  <si>
    <t>пгт  Кугеси,                             ул. Первомайская, д. 13</t>
  </si>
  <si>
    <t>пгт  Кугеси, ул. Карла Маркса, д. 108</t>
  </si>
  <si>
    <t>пгт  Кугеси,                                ул. Советская, д. 65</t>
  </si>
  <si>
    <t>пгт  Кугеси,                            ул. Советская, д. 86</t>
  </si>
  <si>
    <t>пос. Опытный,                             ул. Центральная, д. 3</t>
  </si>
  <si>
    <t>пос. Опытный,                       ул. Центральная,  д. 7</t>
  </si>
  <si>
    <t>пос. Конар,                                 ул. Николаева, д. 1</t>
  </si>
  <si>
    <t>пос. Опытный,                                ул. Иванова,  д. 6</t>
  </si>
  <si>
    <t>Итого:  28 домов</t>
  </si>
  <si>
    <t>ремонт или замена лифтового оборудования</t>
  </si>
  <si>
    <t>ремонт систем холодного водоснабжения, электроснабжения, канализации и водоотведения,  газоснабжения</t>
  </si>
  <si>
    <t>ремонт систем холодного водоснабжения, электроснабжения,  канализации и водоотведения,  газоснабжения</t>
  </si>
  <si>
    <t>ремонт систем холодного водоснабжения, канализации и водоотведения, электроснабжения, газоснабжения</t>
  </si>
  <si>
    <t>ремонт систем  канализации и водоотведения, электроснабжения, газоснабжения</t>
  </si>
  <si>
    <t>ремонт систем холодного водоснабжения, канализации и водоотведения,  газоснабжения</t>
  </si>
  <si>
    <t>ремонт систем холодного водоснабжения, канализации и водоотведения, электроснабжения,  газоснабжения</t>
  </si>
  <si>
    <t xml:space="preserve">ремонт систем электроснабжения, канализации и водоотведения, газоснабжения,  подвальных помещений </t>
  </si>
  <si>
    <t xml:space="preserve">ремонт систем горячего и холодного водоснабжения, канализации и водоотведения, газоснабжения </t>
  </si>
  <si>
    <t xml:space="preserve">ремонт систем канализации и водоотведения,  газоснабжения,  подвальных помещений </t>
  </si>
  <si>
    <t>ремонт систем горячего и  холодного водоснабжения, электроснабжения, канализации и водоотведения, газоснабжения, замена узла управления системы  горячего водоснабжения</t>
  </si>
  <si>
    <t>бульвар Купца Ефремова, 
д. 1</t>
  </si>
  <si>
    <t>Комсомольский район</t>
  </si>
  <si>
    <t>просп. Ленина, д. 38, 
корп. 1</t>
  </si>
  <si>
    <t>ул. И. Франко, д. 11</t>
  </si>
  <si>
    <t>ул. И. Франко, д. 13</t>
  </si>
  <si>
    <t>ул. И. Франко, д. 14</t>
  </si>
  <si>
    <t>ул. И. Франко, д. 15</t>
  </si>
  <si>
    <t>ул. И. Франко, д. 16</t>
  </si>
  <si>
    <t>ул. И. Франко, д. 17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</si>
  <si>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</t>
  </si>
  <si>
    <t xml:space="preserve"> ремонт систем электроснабжения, холодного водоснабжения, канализации и водоотведения, замена прибора учета холодного водоснабжения</t>
  </si>
  <si>
    <t>ремонт системы электроснабжения, замена прибора учета электроснабжения</t>
  </si>
  <si>
    <t xml:space="preserve">ремонт системы электроснабжения, замена прибора учета электроснабжения </t>
  </si>
  <si>
    <t>с. Батырево, ул. Кирова, 
д. 16</t>
  </si>
  <si>
    <t>д. Челкумаги, 
ул. Гагарина, д. 5</t>
  </si>
  <si>
    <t>пос. Опытный, 
ул. Иванова, д. 10</t>
  </si>
  <si>
    <t>пос. Совхозный, 
ул. Заводская, д. 4</t>
  </si>
  <si>
    <t>пос. Совхозный, 
ул. Заводская, д. 6</t>
  </si>
  <si>
    <t>с. Янтиково, тер. РТП,                   д. 28</t>
  </si>
  <si>
    <t>ул. Молодежная, д. 21</t>
  </si>
  <si>
    <t>ул. М.А. Сапожникова,                            д. 16</t>
  </si>
  <si>
    <t>ул. М.А. Сапожникова,                          д. 16</t>
  </si>
  <si>
    <t>пгт Вурнары, ул. Ленина, д. 117</t>
  </si>
  <si>
    <t>пгт Вурнары,                                  ул. Чернышевского, д. 6</t>
  </si>
  <si>
    <t>пгт Ибреси,                                  ул. Коминтерна, д. 10</t>
  </si>
  <si>
    <t>с. Красноармейское,                          ул. Степанова, д. 32</t>
  </si>
  <si>
    <t>с. Красные Четаи,                           ул. Новая, д. 5</t>
  </si>
  <si>
    <t>с. Батырево,                               ул. Мичурина, д. 12</t>
  </si>
  <si>
    <t xml:space="preserve">Итого по району </t>
  </si>
  <si>
    <t>пгт Кугеси, ул. Советская, д. 70</t>
  </si>
  <si>
    <t>с. Яльчики,                                  ул. Октябрьская, д. 9</t>
  </si>
  <si>
    <t>ул. Урицкого, д. 31</t>
  </si>
  <si>
    <t>ул. Кирова, д. 62</t>
  </si>
  <si>
    <t>ул. Октябрьская, д. 21</t>
  </si>
  <si>
    <t>ул. Пушкина, д. 10</t>
  </si>
  <si>
    <t>ремонт систем канализации и водоотведения</t>
  </si>
  <si>
    <t>ул. Калинина, д. 106, корпус 1</t>
  </si>
  <si>
    <t>ул. Привокзальная, д. 10</t>
  </si>
  <si>
    <t>пер. Школьный, д. 4а</t>
  </si>
  <si>
    <t>ул. 139 Стрелковой дивизии, д. 16</t>
  </si>
  <si>
    <t>ул. Шумилова, д. 37</t>
  </si>
  <si>
    <t>ремонт систем холодного водоснабжения, канализации и водоотведения, электроснабжения</t>
  </si>
  <si>
    <t>ремонт систем  холодного водоснабжения, канализации и водоотведения, электроснабжения</t>
  </si>
  <si>
    <t>ремонт систем канализации и водоотведения, электроснабжения</t>
  </si>
  <si>
    <t>ремонт систем  канализации и водоотведения, электроснабжения</t>
  </si>
  <si>
    <t>ремонт систем  холодного водоснабжения, электроснабжения,  канализации и водоотведения,  газоснабжения</t>
  </si>
  <si>
    <t>ремонт систем горячего и  холодного водоснабжения, электроснабжения, канализации и водоотведения</t>
  </si>
  <si>
    <t>ремонт систем газоснабжения,  канализации и водоотведения</t>
  </si>
  <si>
    <t xml:space="preserve">ремонт  систем электроснабжения,  газоснабжения </t>
  </si>
  <si>
    <t>ремонт систем  горячего, холодного водоснабжения, канализации и водоотведения</t>
  </si>
  <si>
    <t>Итого: 16 домов</t>
  </si>
  <si>
    <t>54</t>
  </si>
  <si>
    <t>55</t>
  </si>
  <si>
    <t>56</t>
  </si>
  <si>
    <t>57</t>
  </si>
  <si>
    <t>58</t>
  </si>
  <si>
    <t>59</t>
  </si>
  <si>
    <t>60</t>
  </si>
  <si>
    <t>61</t>
  </si>
  <si>
    <t>108</t>
  </si>
  <si>
    <t>1</t>
  </si>
  <si>
    <t>3</t>
  </si>
  <si>
    <t>4</t>
  </si>
  <si>
    <t>5</t>
  </si>
  <si>
    <t>6</t>
  </si>
  <si>
    <t>7</t>
  </si>
  <si>
    <t>Итого: 8  домов</t>
  </si>
  <si>
    <t>Итого:  17 домов</t>
  </si>
  <si>
    <t>Итого: 13 домов</t>
  </si>
  <si>
    <t>с. Шемурша,                                      ул. Космовского, д. 9</t>
  </si>
  <si>
    <t>Итого:  8  домов</t>
  </si>
  <si>
    <t>Итого:  4 дома</t>
  </si>
  <si>
    <t>Итого:  13 домов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</si>
  <si>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</si>
  <si>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</si>
  <si>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</si>
  <si>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</si>
  <si>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</si>
  <si>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</si>
  <si>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</si>
  <si>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</si>
  <si>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</si>
  <si>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</si>
  <si>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</si>
  <si>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</si>
  <si>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</si>
  <si>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</si>
  <si>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</si>
  <si>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</si>
  <si>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</si>
  <si>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</si>
  <si>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</si>
  <si>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</si>
  <si>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</si>
  <si>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</si>
  <si>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</si>
  <si>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</si>
  <si>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</si>
  <si>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</si>
  <si>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</si>
  <si>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</si>
  <si>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ремонт систем электроснабжения, канализации и водоотведения</t>
  </si>
  <si>
    <t>г. Цивильск,                               ул. Советская, д. 23</t>
  </si>
  <si>
    <t>ремонт систем канализации и водоотведения, газоснабжения</t>
  </si>
  <si>
    <t>ремонт систем горячего,  холодного водоснабжения, канализации и водоотведения, электроснабжения</t>
  </si>
  <si>
    <t xml:space="preserve"> ремонт систем электроснабжения, канализации и водоотведения, газоснабжения</t>
  </si>
  <si>
    <t>ремонт систем горячего, холодного водоснабжения, канализации и водоотведения,  электроснабжения</t>
  </si>
  <si>
    <t>ремонт систем горячего, холодного водоснабжения, электроснабжения, канализации и водоотведения, газоснабжения</t>
  </si>
  <si>
    <t>ремонт систем электроснабжения, канализации и водоотведения, газоснабжения</t>
  </si>
  <si>
    <t>ремонт систем электроснабжения, канализации и водоотведения, горячего, холодного водоснабжения</t>
  </si>
  <si>
    <t>ремонт системы  канализации и водоотведения</t>
  </si>
  <si>
    <t>с. Батырево,                                       ул. К. Маркса, д. 66</t>
  </si>
  <si>
    <t>с. Порецкое,                                    ул. Крупской, д. 11а</t>
  </si>
  <si>
    <t>пгт Урмары,                                     ул. Порфирьева, д. 2</t>
  </si>
  <si>
    <t>ремонт систем холодного, горячего водоснабжения, электроснабжения</t>
  </si>
  <si>
    <t>ремонт системы   электроснабжения</t>
  </si>
  <si>
    <t>спецсчет</t>
  </si>
  <si>
    <t>ул. Октябрьская, д. 13</t>
  </si>
  <si>
    <t>ремонт систем  холодного водоснабжения,  электроснабжения,  подвальных помещений</t>
  </si>
  <si>
    <t xml:space="preserve">ремонт   подвальных помещений </t>
  </si>
  <si>
    <t>ремонт систем электроснабжения,  холодного водоснабжения, канализации и водоотведения</t>
  </si>
  <si>
    <t>ул. Николаева, д. 27</t>
  </si>
  <si>
    <t xml:space="preserve">ремонт систем  электроснабжения,  канализации и водоотведения </t>
  </si>
  <si>
    <t>Всего: 294  дома</t>
  </si>
  <si>
    <t>Итого:  86 домов</t>
  </si>
  <si>
    <t>с. Порецкое,                                       ул. Крупской,  д. 11а</t>
  </si>
  <si>
    <t>Итого:  31 дом</t>
  </si>
  <si>
    <t>ремонт систем холодного водоснабжения, электроснабжения,  фасада</t>
  </si>
  <si>
    <r>
      <t>ремонт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электроснабжения, газоснабжения</t>
    </r>
  </si>
  <si>
    <r>
      <t>ремонт системы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электроснабжения</t>
    </r>
  </si>
  <si>
    <r>
      <t xml:space="preserve">ремонт систем канализации и водоотведения,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подвальных помещений </t>
    </r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</si>
  <si>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</si>
  <si>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 xml:space="preserve">ремонт систем электроснабжения,  газоснабжения, подвальных помещений 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</si>
  <si>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</si>
  <si>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</si>
  <si>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</si>
  <si>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</si>
  <si>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</si>
  <si>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с. Аликово, ул. Советская, 
д. 36/1</t>
  </si>
  <si>
    <t>с. Тойси, ул. Учительская, 
д. 6а</t>
  </si>
  <si>
    <t>пгт Вурнары,                        
ул. К. Маркса, д. 53</t>
  </si>
  <si>
    <t>пгт Вурнары,  ул. Ленина,  
д. 109</t>
  </si>
  <si>
    <t>пгт Вурнары,                        
ул. Чернышевского, д. 14</t>
  </si>
  <si>
    <t>с. Комсомольское, 
мкр. Антонова, д. 6</t>
  </si>
  <si>
    <t>д. Эльбарусово,                          ул. Центральная, д. 4а</t>
  </si>
  <si>
    <t xml:space="preserve">ремонт систем электроснабжения, холодного водоснабжения </t>
  </si>
  <si>
    <t>Коли-чество этажей в 
много-
квар-
тир-
ном доме</t>
  </si>
  <si>
    <t>ремонт систем холодного водоснабжения, электроснабжения</t>
  </si>
  <si>
    <t>ремонт систем горячего, холодного водоснабжения,  канализации и водоотведения, газоснабжения</t>
  </si>
  <si>
    <t xml:space="preserve">ремонт  систем холодного, горячего водоснабжения, электроснабжения,  канализации и водоотведения, газоснабжения </t>
  </si>
  <si>
    <t>ремонт систем электроснабжения</t>
  </si>
  <si>
    <t>ремонт крыши,  системы  электроснабжения</t>
  </si>
  <si>
    <t>ремонт крыши</t>
  </si>
  <si>
    <t>ремонт крыши, систем холодного водоснабжения, электроснабжения, канализации и водоотведения</t>
  </si>
  <si>
    <t xml:space="preserve">ремонт крыши, системы электроснабжения </t>
  </si>
  <si>
    <t>ремонт крыши, системы электроснабжения</t>
  </si>
  <si>
    <t>ремонт  крыши, систем холодного водоснабжения, канализации и водоотведения, электроснабжения</t>
  </si>
  <si>
    <t>ремонт крыши, систем холодного водоснабжения, канализации и водоотведения, газоснабжения</t>
  </si>
  <si>
    <t>ремонт крыши, систем холодного водоснабжения, канализации и водоотведения,  электроснабжения, газоснабжения</t>
  </si>
  <si>
    <t>ремонт систем   электроснабжения, канализации и водоотведения</t>
  </si>
  <si>
    <t>ремонт систем горячего, холодного водоснабжения, канализации и водоотведения, электроснабжения</t>
  </si>
  <si>
    <t>ремонт систем горячего водоснабжения, канализации и водоотведения, газоснабжения, электроснабжения</t>
  </si>
  <si>
    <t>ремонт систем горячего,  холодного водоснабжения, канализации и водоотведения, газоснабжения</t>
  </si>
  <si>
    <t>ремонт систем канализации и водоотведения,  газоснабжения, электроснабжения</t>
  </si>
  <si>
    <t xml:space="preserve">ремонт систем электроснабжения, канализации и водоотведения, газоснабжения </t>
  </si>
  <si>
    <t>ремонт систем канализации и водоотведения, газоснабжения, горячего, холодного водоснабжения</t>
  </si>
  <si>
    <t>тер. Элеватор, д. 3</t>
  </si>
  <si>
    <t>ул. Силикатная,  д. 9</t>
  </si>
  <si>
    <t>ул. Щербакова, д. 48</t>
  </si>
  <si>
    <t>ул. Ленина, д. 8</t>
  </si>
  <si>
    <t>ул. Маршала Жукова,                   д. 17</t>
  </si>
  <si>
    <t>ул. Маршала Жукова,                  д. 19а</t>
  </si>
  <si>
    <t>ул. Октябрьская, д. 19</t>
  </si>
  <si>
    <t>ул. Октябрьская, д. 19а</t>
  </si>
  <si>
    <t>пер. Банковский, д. 8</t>
  </si>
  <si>
    <t>проезд Мебельщиков,               д. 8, корп. 1</t>
  </si>
  <si>
    <t>ул. Красноармейская,                    д. 17/1</t>
  </si>
  <si>
    <t>ул. Урицкого, д. 20</t>
  </si>
  <si>
    <t xml:space="preserve"> просп. Ленина,  д. 37</t>
  </si>
  <si>
    <t>просп. Ленина,  д. 35</t>
  </si>
  <si>
    <t xml:space="preserve"> просп. Ленина, д. 22 </t>
  </si>
  <si>
    <t>просп. Ленина,  д. 24</t>
  </si>
  <si>
    <t xml:space="preserve"> просп. Ленина,  д. 27 </t>
  </si>
  <si>
    <t xml:space="preserve">просп. Ленина,  д. 3 </t>
  </si>
  <si>
    <t xml:space="preserve"> просп. Ленина,  д. 5</t>
  </si>
  <si>
    <t xml:space="preserve"> просп. Ленина,  д. 62</t>
  </si>
  <si>
    <t>ремонт систем канализации и водоотведения, газоснабжения, электроснабжения</t>
  </si>
  <si>
    <t>просп. Тракторостроителей, 
д. 27</t>
  </si>
  <si>
    <t>просп. 9-й Пятилетки, д. 5</t>
  </si>
  <si>
    <t>пгт Урмары,  
пер. Чапаева,  д. 1</t>
  </si>
  <si>
    <t>ремонт систем холодного, горячего водоснабжения, канализации и водоотведения, электроснабжения, газоснабжения</t>
  </si>
  <si>
    <t xml:space="preserve">Приложение № 1
к постановлению Кабинета Министров
Чувашской Республики
от  11.02.2016   № 50 </t>
  </si>
  <si>
    <r>
      <t>Приложение № 2                                                                                         к постановлению Кабинета Министров                                        Чувашской Республики                                                                                 от 11.02.2016   № 50</t>
    </r>
    <r>
      <rPr>
        <sz val="13"/>
        <color indexed="9"/>
        <rFont val="Times New Roman"/>
        <family val="1"/>
      </rPr>
      <t xml:space="preserve"> </t>
    </r>
  </si>
  <si>
    <t>с. Тойси, ул. Учительская, 
д. 6</t>
  </si>
  <si>
    <t>ремонт  электроснабжения, газоснабжения</t>
  </si>
  <si>
    <t xml:space="preserve">ремонт систем канализации и водоотведения,  подвальных помещений </t>
  </si>
  <si>
    <t>ремонт систем   холодного водоснабжения, электроснабжения, канализации и водоотведения</t>
  </si>
  <si>
    <t>лифты</t>
  </si>
  <si>
    <t>ХВС</t>
  </si>
  <si>
    <t>ГВС</t>
  </si>
  <si>
    <t>электрика</t>
  </si>
  <si>
    <t>в/о</t>
  </si>
  <si>
    <t>газ</t>
  </si>
  <si>
    <t>отопл</t>
  </si>
  <si>
    <t>кровля</t>
  </si>
  <si>
    <t>подв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</si>
</sst>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7" fillId="25" borderId="0" applyNumberFormat="0" applyBorder="0" applyAlignment="0" applyProtection="0"/>
    <xf numFmtId="0" fontId="45" fillId="26" borderId="0" applyNumberFormat="0" applyBorder="0" applyAlignment="0" applyProtection="0"/>
    <xf numFmtId="0" fontId="7" fillId="17" borderId="0" applyNumberFormat="0" applyBorder="0" applyAlignment="0" applyProtection="0"/>
    <xf numFmtId="0" fontId="45" fillId="27" borderId="0" applyNumberFormat="0" applyBorder="0" applyAlignment="0" applyProtection="0"/>
    <xf numFmtId="0" fontId="7" fillId="19" borderId="0" applyNumberFormat="0" applyBorder="0" applyAlignment="0" applyProtection="0"/>
    <xf numFmtId="0" fontId="45" fillId="28" borderId="0" applyNumberFormat="0" applyBorder="0" applyAlignment="0" applyProtection="0"/>
    <xf numFmtId="0" fontId="7" fillId="29" borderId="0" applyNumberFormat="0" applyBorder="0" applyAlignment="0" applyProtection="0"/>
    <xf numFmtId="0" fontId="45" fillId="30" borderId="0" applyNumberFormat="0" applyBorder="0" applyAlignment="0" applyProtection="0"/>
    <xf numFmtId="0" fontId="7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33" borderId="0" applyNumberFormat="0" applyBorder="0" applyAlignment="0" applyProtection="0"/>
    <xf numFmtId="0" fontId="45" fillId="34" borderId="0" applyNumberFormat="0" applyBorder="0" applyAlignment="0" applyProtection="0"/>
    <xf numFmtId="0" fontId="7" fillId="35" borderId="0" applyNumberFormat="0" applyBorder="0" applyAlignment="0" applyProtection="0"/>
    <xf numFmtId="0" fontId="45" fillId="36" borderId="0" applyNumberFormat="0" applyBorder="0" applyAlignment="0" applyProtection="0"/>
    <xf numFmtId="0" fontId="7" fillId="37" borderId="0" applyNumberFormat="0" applyBorder="0" applyAlignment="0" applyProtection="0"/>
    <xf numFmtId="0" fontId="45" fillId="38" borderId="0" applyNumberFormat="0" applyBorder="0" applyAlignment="0" applyProtection="0"/>
    <xf numFmtId="0" fontId="7" fillId="39" borderId="0" applyNumberFormat="0" applyBorder="0" applyAlignment="0" applyProtection="0"/>
    <xf numFmtId="0" fontId="45" fillId="40" borderId="0" applyNumberFormat="0" applyBorder="0" applyAlignment="0" applyProtection="0"/>
    <xf numFmtId="0" fontId="7" fillId="29" borderId="0" applyNumberFormat="0" applyBorder="0" applyAlignment="0" applyProtection="0"/>
    <xf numFmtId="0" fontId="45" fillId="41" borderId="0" applyNumberFormat="0" applyBorder="0" applyAlignment="0" applyProtection="0"/>
    <xf numFmtId="0" fontId="7" fillId="31" borderId="0" applyNumberFormat="0" applyBorder="0" applyAlignment="0" applyProtection="0"/>
    <xf numFmtId="0" fontId="45" fillId="42" borderId="0" applyNumberFormat="0" applyBorder="0" applyAlignment="0" applyProtection="0"/>
    <xf numFmtId="0" fontId="7" fillId="43" borderId="0" applyNumberFormat="0" applyBorder="0" applyAlignment="0" applyProtection="0"/>
    <xf numFmtId="0" fontId="46" fillId="44" borderId="1" applyNumberFormat="0" applyAlignment="0" applyProtection="0"/>
    <xf numFmtId="0" fontId="8" fillId="13" borderId="2" applyNumberFormat="0" applyAlignment="0" applyProtection="0"/>
    <xf numFmtId="0" fontId="47" fillId="45" borderId="3" applyNumberFormat="0" applyAlignment="0" applyProtection="0"/>
    <xf numFmtId="0" fontId="9" fillId="46" borderId="4" applyNumberFormat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4" fillId="0" borderId="12" applyNumberFormat="0" applyFill="0" applyAlignment="0" applyProtection="0"/>
    <xf numFmtId="0" fontId="54" fillId="47" borderId="13" applyNumberFormat="0" applyAlignment="0" applyProtection="0"/>
    <xf numFmtId="0" fontId="15" fillId="48" borderId="14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1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2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22" fillId="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21" xfId="0" applyFont="1" applyFill="1" applyBorder="1" applyAlignment="1" quotePrefix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49" fontId="5" fillId="0" borderId="0" xfId="0" applyNumberFormat="1" applyFont="1" applyFill="1" applyBorder="1" applyAlignment="1" quotePrefix="1">
      <alignment horizontal="left" vertical="center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quotePrefix="1">
      <alignment horizontal="left" vertical="top" wrapText="1"/>
    </xf>
    <xf numFmtId="0" fontId="5" fillId="0" borderId="22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quotePrefix="1">
      <alignment horizontal="center" vertical="top" wrapText="1"/>
    </xf>
    <xf numFmtId="2" fontId="28" fillId="0" borderId="0" xfId="0" applyNumberFormat="1" applyFont="1" applyFill="1" applyBorder="1" applyAlignment="1" quotePrefix="1">
      <alignment horizontal="center" vertical="top" wrapText="1"/>
    </xf>
    <xf numFmtId="185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 quotePrefix="1">
      <alignment horizontal="center" vertical="top" wrapText="1"/>
    </xf>
    <xf numFmtId="2" fontId="30" fillId="0" borderId="0" xfId="0" applyNumberFormat="1" applyFont="1" applyFill="1" applyBorder="1" applyAlignment="1" quotePrefix="1">
      <alignment horizontal="center" vertical="top" wrapText="1"/>
    </xf>
    <xf numFmtId="0" fontId="5" fillId="0" borderId="0" xfId="0" applyNumberFormat="1" applyFont="1" applyFill="1" applyBorder="1" applyAlignment="1" quotePrefix="1">
      <alignment horizontal="center" vertical="top" wrapText="1"/>
    </xf>
    <xf numFmtId="1" fontId="6" fillId="0" borderId="0" xfId="0" applyNumberFormat="1" applyFont="1" applyFill="1" applyBorder="1" applyAlignment="1" quotePrefix="1">
      <alignment horizontal="center" vertical="top" wrapText="1"/>
    </xf>
    <xf numFmtId="0" fontId="32" fillId="0" borderId="23" xfId="0" applyFont="1" applyFill="1" applyBorder="1" applyAlignment="1" quotePrefix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 quotePrefix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2" fillId="0" borderId="24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/>
    </xf>
    <xf numFmtId="49" fontId="32" fillId="0" borderId="19" xfId="0" applyNumberFormat="1" applyFont="1" applyFill="1" applyBorder="1" applyAlignment="1">
      <alignment vertical="top" wrapText="1"/>
    </xf>
    <xf numFmtId="0" fontId="32" fillId="0" borderId="27" xfId="0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>
      <alignment horizontal="center" vertical="top" wrapText="1"/>
    </xf>
    <xf numFmtId="49" fontId="32" fillId="0" borderId="21" xfId="0" applyNumberFormat="1" applyFont="1" applyFill="1" applyBorder="1" applyAlignment="1">
      <alignment horizontal="center" vertical="top" wrapText="1"/>
    </xf>
    <xf numFmtId="49" fontId="32" fillId="0" borderId="28" xfId="0" applyNumberFormat="1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 quotePrefix="1">
      <alignment horizontal="left" vertical="top" wrapText="1"/>
    </xf>
    <xf numFmtId="0" fontId="32" fillId="0" borderId="25" xfId="0" applyFont="1" applyFill="1" applyBorder="1" applyAlignment="1">
      <alignment vertical="top" wrapText="1"/>
    </xf>
    <xf numFmtId="2" fontId="32" fillId="0" borderId="19" xfId="0" applyNumberFormat="1" applyFont="1" applyFill="1" applyBorder="1" applyAlignment="1">
      <alignment horizontal="center" vertical="top" wrapText="1"/>
    </xf>
    <xf numFmtId="2" fontId="32" fillId="0" borderId="21" xfId="0" applyNumberFormat="1" applyFont="1" applyFill="1" applyBorder="1" applyAlignment="1">
      <alignment horizontal="center" vertical="top" wrapText="1"/>
    </xf>
    <xf numFmtId="49" fontId="32" fillId="0" borderId="20" xfId="0" applyNumberFormat="1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vertical="top" wrapText="1"/>
    </xf>
    <xf numFmtId="0" fontId="32" fillId="0" borderId="26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left" vertical="top" wrapText="1"/>
    </xf>
    <xf numFmtId="2" fontId="34" fillId="0" borderId="19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Fill="1" applyBorder="1" applyAlignment="1">
      <alignment horizontal="center" vertical="top" wrapText="1"/>
    </xf>
    <xf numFmtId="49" fontId="32" fillId="0" borderId="22" xfId="0" applyNumberFormat="1" applyFont="1" applyFill="1" applyBorder="1" applyAlignment="1">
      <alignment horizontal="center" vertical="top" wrapText="1"/>
    </xf>
    <xf numFmtId="49" fontId="32" fillId="0" borderId="22" xfId="0" applyNumberFormat="1" applyFont="1" applyFill="1" applyBorder="1" applyAlignment="1">
      <alignment horizontal="left" vertical="top" wrapText="1"/>
    </xf>
    <xf numFmtId="49" fontId="32" fillId="0" borderId="24" xfId="0" applyNumberFormat="1" applyFont="1" applyFill="1" applyBorder="1" applyAlignment="1">
      <alignment horizontal="center" vertical="top" wrapText="1"/>
    </xf>
    <xf numFmtId="49" fontId="32" fillId="0" borderId="22" xfId="0" applyNumberFormat="1" applyFont="1" applyFill="1" applyBorder="1" applyAlignment="1" quotePrefix="1">
      <alignment horizontal="left" vertical="top" wrapText="1"/>
    </xf>
    <xf numFmtId="0" fontId="33" fillId="0" borderId="21" xfId="0" applyFont="1" applyFill="1" applyBorder="1" applyAlignment="1">
      <alignment/>
    </xf>
    <xf numFmtId="185" fontId="32" fillId="0" borderId="19" xfId="0" applyNumberFormat="1" applyFont="1" applyFill="1" applyBorder="1" applyAlignment="1">
      <alignment horizontal="center" vertical="top" wrapText="1"/>
    </xf>
    <xf numFmtId="198" fontId="32" fillId="0" borderId="19" xfId="0" applyNumberFormat="1" applyFont="1" applyFill="1" applyBorder="1" applyAlignment="1">
      <alignment horizontal="center" vertical="top" wrapText="1"/>
    </xf>
    <xf numFmtId="192" fontId="32" fillId="0" borderId="19" xfId="0" applyNumberFormat="1" applyFont="1" applyFill="1" applyBorder="1" applyAlignment="1">
      <alignment horizontal="center" vertical="top" wrapText="1"/>
    </xf>
    <xf numFmtId="0" fontId="32" fillId="0" borderId="19" xfId="0" applyNumberFormat="1" applyFont="1" applyFill="1" applyBorder="1" applyAlignment="1">
      <alignment horizontal="center" vertical="top" wrapText="1"/>
    </xf>
    <xf numFmtId="1" fontId="32" fillId="0" borderId="19" xfId="0" applyNumberFormat="1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 quotePrefix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center" vertical="top" wrapText="1"/>
    </xf>
    <xf numFmtId="185" fontId="34" fillId="0" borderId="19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left" vertical="top" wrapText="1"/>
    </xf>
    <xf numFmtId="49" fontId="32" fillId="0" borderId="29" xfId="0" applyNumberFormat="1" applyFont="1" applyFill="1" applyBorder="1" applyAlignment="1">
      <alignment horizontal="center" vertical="top" wrapText="1"/>
    </xf>
    <xf numFmtId="2" fontId="32" fillId="0" borderId="29" xfId="0" applyNumberFormat="1" applyFont="1" applyFill="1" applyBorder="1" applyAlignment="1">
      <alignment horizontal="center" vertical="top" wrapText="1"/>
    </xf>
    <xf numFmtId="49" fontId="32" fillId="0" borderId="26" xfId="0" applyNumberFormat="1" applyFont="1" applyFill="1" applyBorder="1" applyAlignment="1">
      <alignment horizontal="center" vertical="top" wrapText="1"/>
    </xf>
    <xf numFmtId="0" fontId="32" fillId="0" borderId="29" xfId="0" applyNumberFormat="1" applyFont="1" applyFill="1" applyBorder="1" applyAlignment="1">
      <alignment horizontal="center" vertical="top" wrapText="1"/>
    </xf>
    <xf numFmtId="2" fontId="32" fillId="0" borderId="29" xfId="0" applyNumberFormat="1" applyFont="1" applyFill="1" applyBorder="1" applyAlignment="1" quotePrefix="1">
      <alignment horizontal="center" vertical="top" wrapText="1"/>
    </xf>
    <xf numFmtId="2" fontId="34" fillId="0" borderId="29" xfId="0" applyNumberFormat="1" applyFont="1" applyFill="1" applyBorder="1" applyAlignment="1">
      <alignment horizontal="center" vertical="top" wrapText="1"/>
    </xf>
    <xf numFmtId="1" fontId="34" fillId="0" borderId="29" xfId="0" applyNumberFormat="1" applyFont="1" applyFill="1" applyBorder="1" applyAlignment="1">
      <alignment horizontal="center" vertical="top" wrapText="1"/>
    </xf>
    <xf numFmtId="49" fontId="32" fillId="0" borderId="29" xfId="0" applyNumberFormat="1" applyFont="1" applyFill="1" applyBorder="1" applyAlignment="1" quotePrefix="1">
      <alignment horizontal="left" vertical="top" wrapText="1"/>
    </xf>
    <xf numFmtId="2" fontId="34" fillId="0" borderId="19" xfId="0" applyNumberFormat="1" applyFont="1" applyFill="1" applyBorder="1" applyAlignment="1" quotePrefix="1">
      <alignment horizontal="left" vertical="top" wrapText="1"/>
    </xf>
    <xf numFmtId="1" fontId="34" fillId="0" borderId="19" xfId="0" applyNumberFormat="1" applyFont="1" applyFill="1" applyBorder="1" applyAlignment="1">
      <alignment horizontal="center" vertical="center" wrapText="1"/>
    </xf>
    <xf numFmtId="184" fontId="32" fillId="0" borderId="19" xfId="0" applyNumberFormat="1" applyFont="1" applyFill="1" applyBorder="1" applyAlignment="1">
      <alignment horizontal="center" vertical="center" wrapText="1"/>
    </xf>
    <xf numFmtId="198" fontId="34" fillId="0" borderId="19" xfId="0" applyNumberFormat="1" applyFont="1" applyFill="1" applyBorder="1" applyAlignment="1">
      <alignment horizontal="center" vertical="center" wrapText="1"/>
    </xf>
    <xf numFmtId="192" fontId="34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top"/>
    </xf>
    <xf numFmtId="2" fontId="32" fillId="0" borderId="19" xfId="0" applyNumberFormat="1" applyFont="1" applyFill="1" applyBorder="1" applyAlignment="1">
      <alignment horizontal="center" vertical="top"/>
    </xf>
    <xf numFmtId="2" fontId="36" fillId="0" borderId="0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vertical="top" wrapText="1"/>
    </xf>
    <xf numFmtId="0" fontId="32" fillId="0" borderId="25" xfId="0" applyFont="1" applyFill="1" applyBorder="1" applyAlignment="1" quotePrefix="1">
      <alignment horizontal="left" vertical="top" wrapText="1"/>
    </xf>
    <xf numFmtId="0" fontId="34" fillId="0" borderId="25" xfId="0" applyFont="1" applyFill="1" applyBorder="1" applyAlignment="1">
      <alignment vertical="top" wrapText="1"/>
    </xf>
    <xf numFmtId="2" fontId="34" fillId="0" borderId="19" xfId="0" applyNumberFormat="1" applyFont="1" applyFill="1" applyBorder="1" applyAlignment="1">
      <alignment horizontal="center" vertical="top"/>
    </xf>
    <xf numFmtId="2" fontId="32" fillId="0" borderId="25" xfId="0" applyNumberFormat="1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9" xfId="0" applyFont="1" applyFill="1" applyBorder="1" applyAlignment="1">
      <alignment vertical="top" wrapText="1"/>
    </xf>
    <xf numFmtId="0" fontId="33" fillId="0" borderId="30" xfId="0" applyFont="1" applyFill="1" applyBorder="1" applyAlignment="1">
      <alignment/>
    </xf>
    <xf numFmtId="0" fontId="32" fillId="0" borderId="21" xfId="0" applyFont="1" applyFill="1" applyBorder="1" applyAlignment="1">
      <alignment vertical="top" wrapText="1"/>
    </xf>
    <xf numFmtId="2" fontId="32" fillId="0" borderId="19" xfId="0" applyNumberFormat="1" applyFont="1" applyFill="1" applyBorder="1" applyAlignment="1">
      <alignment horizontal="left" vertical="top" wrapText="1"/>
    </xf>
    <xf numFmtId="2" fontId="32" fillId="0" borderId="19" xfId="0" applyNumberFormat="1" applyFont="1" applyFill="1" applyBorder="1" applyAlignment="1" quotePrefix="1">
      <alignment horizontal="center" vertical="top" wrapText="1"/>
    </xf>
    <xf numFmtId="2" fontId="32" fillId="0" borderId="19" xfId="0" applyNumberFormat="1" applyFont="1" applyFill="1" applyBorder="1" applyAlignment="1" quotePrefix="1">
      <alignment horizontal="left" vertical="top" wrapText="1"/>
    </xf>
    <xf numFmtId="192" fontId="32" fillId="0" borderId="19" xfId="0" applyNumberFormat="1" applyFont="1" applyFill="1" applyBorder="1" applyAlignment="1">
      <alignment horizontal="center" vertical="center" wrapText="1"/>
    </xf>
    <xf numFmtId="185" fontId="32" fillId="0" borderId="19" xfId="0" applyNumberFormat="1" applyFont="1" applyFill="1" applyBorder="1" applyAlignment="1">
      <alignment horizontal="center" vertical="center" wrapText="1"/>
    </xf>
    <xf numFmtId="185" fontId="32" fillId="0" borderId="19" xfId="0" applyNumberFormat="1" applyFont="1" applyFill="1" applyBorder="1" applyAlignment="1" quotePrefix="1">
      <alignment horizontal="center" vertical="top" wrapText="1"/>
    </xf>
    <xf numFmtId="184" fontId="32" fillId="0" borderId="19" xfId="0" applyNumberFormat="1" applyFont="1" applyFill="1" applyBorder="1" applyAlignment="1">
      <alignment horizontal="center" vertical="top" wrapText="1"/>
    </xf>
    <xf numFmtId="198" fontId="32" fillId="0" borderId="19" xfId="0" applyNumberFormat="1" applyFont="1" applyFill="1" applyBorder="1" applyAlignment="1">
      <alignment horizontal="center" vertical="top"/>
    </xf>
    <xf numFmtId="49" fontId="32" fillId="0" borderId="19" xfId="0" applyNumberFormat="1" applyFont="1" applyFill="1" applyBorder="1" applyAlignment="1" quotePrefix="1">
      <alignment horizontal="center" vertical="top" wrapText="1"/>
    </xf>
    <xf numFmtId="184" fontId="32" fillId="0" borderId="19" xfId="0" applyNumberFormat="1" applyFont="1" applyFill="1" applyBorder="1" applyAlignment="1" quotePrefix="1">
      <alignment horizontal="center" vertical="top" wrapText="1"/>
    </xf>
    <xf numFmtId="184" fontId="32" fillId="0" borderId="25" xfId="0" applyNumberFormat="1" applyFont="1" applyFill="1" applyBorder="1" applyAlignment="1">
      <alignment horizontal="center" vertical="top" wrapText="1"/>
    </xf>
    <xf numFmtId="49" fontId="32" fillId="0" borderId="25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>
      <alignment/>
    </xf>
    <xf numFmtId="49" fontId="33" fillId="0" borderId="19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49" fontId="32" fillId="0" borderId="0" xfId="0" applyNumberFormat="1" applyFont="1" applyFill="1" applyBorder="1" applyAlignment="1" quotePrefix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4" fillId="0" borderId="3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30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Fill="1" applyBorder="1" applyAlignment="1" quotePrefix="1">
      <alignment horizontal="center" vertical="top" wrapText="1"/>
    </xf>
    <xf numFmtId="2" fontId="39" fillId="0" borderId="0" xfId="0" applyNumberFormat="1" applyFont="1" applyFill="1" applyBorder="1" applyAlignment="1">
      <alignment vertical="top"/>
    </xf>
    <xf numFmtId="205" fontId="0" fillId="0" borderId="0" xfId="0" applyNumberFormat="1" applyFont="1" applyFill="1" applyAlignment="1">
      <alignment/>
    </xf>
    <xf numFmtId="0" fontId="32" fillId="0" borderId="28" xfId="0" applyFont="1" applyFill="1" applyBorder="1" applyAlignment="1">
      <alignment horizontal="center" vertical="top" wrapText="1"/>
    </xf>
    <xf numFmtId="49" fontId="34" fillId="0" borderId="19" xfId="0" applyNumberFormat="1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left" vertical="top" wrapText="1"/>
    </xf>
    <xf numFmtId="171" fontId="32" fillId="0" borderId="19" xfId="107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32" fillId="0" borderId="25" xfId="0" applyFont="1" applyFill="1" applyBorder="1" applyAlignment="1">
      <alignment horizontal="center" vertical="top"/>
    </xf>
    <xf numFmtId="2" fontId="32" fillId="0" borderId="25" xfId="0" applyNumberFormat="1" applyFont="1" applyFill="1" applyBorder="1" applyAlignment="1">
      <alignment horizontal="center" vertical="top"/>
    </xf>
    <xf numFmtId="2" fontId="34" fillId="0" borderId="25" xfId="0" applyNumberFormat="1" applyFont="1" applyFill="1" applyBorder="1" applyAlignment="1">
      <alignment horizontal="center" vertical="top" wrapText="1"/>
    </xf>
    <xf numFmtId="1" fontId="34" fillId="0" borderId="25" xfId="0" applyNumberFormat="1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left" vertical="top" wrapText="1"/>
    </xf>
    <xf numFmtId="185" fontId="34" fillId="0" borderId="19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2" fontId="37" fillId="0" borderId="0" xfId="0" applyNumberFormat="1" applyFont="1" applyFill="1" applyBorder="1" applyAlignment="1">
      <alignment horizontal="center" vertical="top" wrapText="1"/>
    </xf>
    <xf numFmtId="4" fontId="34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4" fillId="0" borderId="28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 quotePrefix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 quotePrefix="1">
      <alignment horizontal="center" vertical="top" wrapText="1"/>
    </xf>
    <xf numFmtId="0" fontId="32" fillId="0" borderId="31" xfId="0" applyFont="1" applyFill="1" applyBorder="1" applyAlignment="1">
      <alignment horizontal="center" vertical="top" wrapText="1"/>
    </xf>
    <xf numFmtId="0" fontId="32" fillId="0" borderId="2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4" fontId="25" fillId="0" borderId="20" xfId="0" applyNumberFormat="1" applyFont="1" applyFill="1" applyBorder="1" applyAlignment="1">
      <alignment horizontal="center" vertical="top" wrapText="1"/>
    </xf>
    <xf numFmtId="0" fontId="33" fillId="0" borderId="31" xfId="0" applyFont="1" applyFill="1" applyBorder="1" applyAlignment="1">
      <alignment horizontal="center" vertical="top" wrapText="1"/>
    </xf>
    <xf numFmtId="49" fontId="32" fillId="0" borderId="27" xfId="0" applyNumberFormat="1" applyFont="1" applyFill="1" applyBorder="1" applyAlignment="1" quotePrefix="1">
      <alignment horizontal="center" vertical="top" wrapText="1"/>
    </xf>
    <xf numFmtId="49" fontId="32" fillId="0" borderId="32" xfId="0" applyNumberFormat="1" applyFont="1" applyFill="1" applyBorder="1" applyAlignment="1" quotePrefix="1">
      <alignment horizontal="center" vertical="top" wrapText="1"/>
    </xf>
    <xf numFmtId="49" fontId="32" fillId="0" borderId="33" xfId="0" applyNumberFormat="1" applyFont="1" applyFill="1" applyBorder="1" applyAlignment="1" quotePrefix="1">
      <alignment horizontal="center" vertical="top" wrapText="1"/>
    </xf>
    <xf numFmtId="49" fontId="32" fillId="0" borderId="25" xfId="0" applyNumberFormat="1" applyFont="1" applyFill="1" applyBorder="1" applyAlignment="1" quotePrefix="1">
      <alignment horizontal="center" vertical="top" wrapText="1"/>
    </xf>
    <xf numFmtId="49" fontId="32" fillId="0" borderId="31" xfId="0" applyNumberFormat="1" applyFont="1" applyFill="1" applyBorder="1" applyAlignment="1" quotePrefix="1">
      <alignment horizontal="center" vertical="top" wrapText="1"/>
    </xf>
    <xf numFmtId="49" fontId="32" fillId="0" borderId="29" xfId="0" applyNumberFormat="1" applyFont="1" applyFill="1" applyBorder="1" applyAlignment="1" quotePrefix="1">
      <alignment horizontal="center" vertical="top" wrapText="1"/>
    </xf>
    <xf numFmtId="0" fontId="32" fillId="0" borderId="25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2" fillId="0" borderId="0" xfId="0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4" fillId="0" borderId="28" xfId="0" applyFont="1" applyFill="1" applyBorder="1" applyAlignment="1" quotePrefix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top" wrapText="1"/>
    </xf>
    <xf numFmtId="4" fontId="32" fillId="0" borderId="28" xfId="0" applyNumberFormat="1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 quotePrefix="1">
      <alignment horizontal="center" vertical="top" wrapText="1"/>
    </xf>
    <xf numFmtId="0" fontId="32" fillId="0" borderId="29" xfId="0" applyFont="1" applyFill="1" applyBorder="1" applyAlignment="1" quotePrefix="1">
      <alignment horizontal="center" vertical="top" wrapText="1"/>
    </xf>
    <xf numFmtId="0" fontId="32" fillId="0" borderId="31" xfId="0" applyFont="1" applyFill="1" applyBorder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32" fillId="0" borderId="21" xfId="0" applyNumberFormat="1" applyFont="1" applyFill="1" applyBorder="1" applyAlignment="1">
      <alignment horizontal="center" vertical="top" wrapText="1"/>
    </xf>
    <xf numFmtId="4" fontId="32" fillId="0" borderId="22" xfId="0" applyNumberFormat="1" applyFont="1" applyFill="1" applyBorder="1" applyAlignment="1">
      <alignment horizontal="center" vertical="top" wrapText="1"/>
    </xf>
    <xf numFmtId="4" fontId="32" fillId="0" borderId="19" xfId="0" applyNumberFormat="1" applyFont="1" applyFill="1" applyBorder="1" applyAlignment="1" quotePrefix="1">
      <alignment horizontal="center" vertical="top" wrapText="1"/>
    </xf>
    <xf numFmtId="4" fontId="32" fillId="0" borderId="19" xfId="0" applyNumberFormat="1" applyFont="1" applyFill="1" applyBorder="1" applyAlignment="1">
      <alignment horizontal="center" vertical="top" wrapText="1"/>
    </xf>
    <xf numFmtId="4" fontId="32" fillId="0" borderId="19" xfId="0" applyNumberFormat="1" applyFont="1" applyFill="1" applyBorder="1" applyAlignment="1">
      <alignment horizontal="center" vertical="top"/>
    </xf>
    <xf numFmtId="0" fontId="32" fillId="0" borderId="34" xfId="0" applyNumberFormat="1" applyFont="1" applyFill="1" applyBorder="1" applyAlignment="1">
      <alignment horizontal="center" vertical="top" wrapText="1"/>
    </xf>
    <xf numFmtId="1" fontId="32" fillId="0" borderId="34" xfId="0" applyNumberFormat="1" applyFont="1" applyFill="1" applyBorder="1" applyAlignment="1">
      <alignment horizontal="center" vertical="top" wrapText="1"/>
    </xf>
    <xf numFmtId="185" fontId="32" fillId="0" borderId="34" xfId="0" applyNumberFormat="1" applyFont="1" applyFill="1" applyBorder="1" applyAlignment="1">
      <alignment horizontal="center" vertical="top" wrapText="1"/>
    </xf>
    <xf numFmtId="200" fontId="32" fillId="0" borderId="34" xfId="0" applyNumberFormat="1" applyFont="1" applyFill="1" applyBorder="1" applyAlignment="1">
      <alignment horizontal="center" vertical="top" wrapText="1"/>
    </xf>
    <xf numFmtId="198" fontId="32" fillId="0" borderId="34" xfId="0" applyNumberFormat="1" applyFont="1" applyFill="1" applyBorder="1" applyAlignment="1">
      <alignment horizontal="center" vertical="top" wrapText="1"/>
    </xf>
    <xf numFmtId="2" fontId="32" fillId="0" borderId="34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horizontal="center" vertical="top"/>
    </xf>
    <xf numFmtId="0" fontId="32" fillId="0" borderId="19" xfId="0" applyNumberFormat="1" applyFont="1" applyFill="1" applyBorder="1" applyAlignment="1" quotePrefix="1">
      <alignment horizontal="center" vertical="top" wrapText="1"/>
    </xf>
    <xf numFmtId="198" fontId="32" fillId="0" borderId="19" xfId="0" applyNumberFormat="1" applyFont="1" applyFill="1" applyBorder="1" applyAlignment="1" quotePrefix="1">
      <alignment horizontal="center" vertical="top" wrapText="1"/>
    </xf>
    <xf numFmtId="49" fontId="32" fillId="0" borderId="31" xfId="0" applyNumberFormat="1" applyFont="1" applyFill="1" applyBorder="1" applyAlignment="1">
      <alignment horizontal="left" vertical="top" wrapText="1"/>
    </xf>
    <xf numFmtId="4" fontId="33" fillId="0" borderId="19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5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30"/>
  <sheetViews>
    <sheetView tabSelected="1" view="pageBreakPreview" zoomScale="85" zoomScaleNormal="49" zoomScaleSheetLayoutView="85" zoomScalePageLayoutView="46" workbookViewId="0" topLeftCell="A1">
      <selection activeCell="J366" sqref="J366"/>
    </sheetView>
  </sheetViews>
  <sheetFormatPr defaultColWidth="9.00390625" defaultRowHeight="12.75"/>
  <cols>
    <col min="1" max="1" width="4.625" style="152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7.25390625" style="1" customWidth="1"/>
    <col min="7" max="7" width="8.00390625" style="1" customWidth="1"/>
    <col min="8" max="8" width="12.125" style="1" customWidth="1"/>
    <col min="9" max="9" width="12.00390625" style="1" customWidth="1"/>
    <col min="10" max="10" width="14.25390625" style="1" customWidth="1"/>
    <col min="11" max="11" width="20.125" style="1" customWidth="1"/>
    <col min="12" max="12" width="13.875" style="1" customWidth="1"/>
    <col min="13" max="13" width="16.125" style="1" customWidth="1"/>
    <col min="14" max="14" width="15.375" style="231" customWidth="1"/>
    <col min="15" max="15" width="15.125" style="231" customWidth="1"/>
    <col min="16" max="16" width="14.375" style="1" customWidth="1"/>
    <col min="17" max="17" width="11.625" style="1" customWidth="1"/>
    <col min="18" max="18" width="12.375" style="4" customWidth="1"/>
    <col min="19" max="19" width="12.00390625" style="1" customWidth="1"/>
    <col min="20" max="20" width="8.375" style="1" customWidth="1"/>
    <col min="21" max="21" width="16.25390625" style="1" customWidth="1"/>
    <col min="22" max="22" width="10.75390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2" spans="16:42" ht="16.5">
      <c r="P2" s="206" t="s">
        <v>679</v>
      </c>
      <c r="Q2" s="207"/>
      <c r="R2" s="207"/>
      <c r="S2" s="207"/>
      <c r="T2" s="20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</row>
    <row r="3" spans="16:42" ht="16.5">
      <c r="P3" s="207"/>
      <c r="Q3" s="207"/>
      <c r="R3" s="207"/>
      <c r="S3" s="207"/>
      <c r="T3" s="20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</row>
    <row r="4" spans="16:42" ht="16.5">
      <c r="P4" s="207"/>
      <c r="Q4" s="207"/>
      <c r="R4" s="207"/>
      <c r="S4" s="207"/>
      <c r="T4" s="20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</row>
    <row r="5" spans="16:42" ht="16.5">
      <c r="P5" s="207"/>
      <c r="Q5" s="207"/>
      <c r="R5" s="207"/>
      <c r="S5" s="207"/>
      <c r="T5" s="20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</row>
    <row r="6" spans="16:42" ht="16.5">
      <c r="P6" s="207"/>
      <c r="Q6" s="207"/>
      <c r="R6" s="207"/>
      <c r="S6" s="207"/>
      <c r="T6" s="20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</row>
    <row r="7" spans="16:42" ht="16.5">
      <c r="P7" s="207"/>
      <c r="Q7" s="207"/>
      <c r="R7" s="207"/>
      <c r="S7" s="207"/>
      <c r="T7" s="20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</row>
    <row r="8" ht="7.5" customHeight="1"/>
    <row r="9" ht="7.5" customHeight="1"/>
    <row r="10" ht="13.5" customHeight="1"/>
    <row r="11" spans="14:42" ht="16.5">
      <c r="N11" s="232"/>
      <c r="O11" s="233"/>
      <c r="P11" s="206" t="s">
        <v>28</v>
      </c>
      <c r="Q11" s="207"/>
      <c r="R11" s="207"/>
      <c r="S11" s="207"/>
      <c r="T11" s="20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</row>
    <row r="12" spans="14:42" ht="16.5">
      <c r="N12" s="234"/>
      <c r="O12" s="235"/>
      <c r="P12" s="207"/>
      <c r="Q12" s="207"/>
      <c r="R12" s="207"/>
      <c r="S12" s="207"/>
      <c r="T12" s="20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</row>
    <row r="13" spans="14:42" ht="16.5">
      <c r="N13" s="234"/>
      <c r="O13" s="235"/>
      <c r="P13" s="207"/>
      <c r="Q13" s="207"/>
      <c r="R13" s="207"/>
      <c r="S13" s="207"/>
      <c r="T13" s="20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</row>
    <row r="14" spans="14:42" ht="16.5">
      <c r="N14" s="234"/>
      <c r="O14" s="235"/>
      <c r="P14" s="207"/>
      <c r="Q14" s="207"/>
      <c r="R14" s="207"/>
      <c r="S14" s="207"/>
      <c r="T14" s="20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</row>
    <row r="15" spans="14:42" ht="16.5">
      <c r="N15" s="234"/>
      <c r="O15" s="235"/>
      <c r="P15" s="207"/>
      <c r="Q15" s="207"/>
      <c r="R15" s="207"/>
      <c r="S15" s="207"/>
      <c r="T15" s="20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</row>
    <row r="16" spans="14:42" ht="54" customHeight="1">
      <c r="N16" s="234"/>
      <c r="O16" s="235"/>
      <c r="P16" s="207"/>
      <c r="Q16" s="207"/>
      <c r="R16" s="207"/>
      <c r="S16" s="207"/>
      <c r="T16" s="20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</row>
    <row r="17" spans="14:42" ht="16.5" hidden="1">
      <c r="N17" s="236"/>
      <c r="O17" s="237"/>
      <c r="P17" s="207"/>
      <c r="Q17" s="207"/>
      <c r="R17" s="207"/>
      <c r="S17" s="207"/>
      <c r="T17" s="20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</row>
    <row r="18" spans="14:42" ht="16.5" hidden="1">
      <c r="N18" s="236"/>
      <c r="O18" s="237"/>
      <c r="P18" s="207"/>
      <c r="Q18" s="207"/>
      <c r="R18" s="207"/>
      <c r="S18" s="207"/>
      <c r="T18" s="20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</row>
    <row r="19" spans="1:42" ht="16.5" hidden="1">
      <c r="A19" s="15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07"/>
      <c r="Q19" s="207"/>
      <c r="R19" s="207"/>
      <c r="S19" s="207"/>
      <c r="T19" s="20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</row>
    <row r="20" spans="1:19" ht="22.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  <c r="O20" s="218"/>
      <c r="P20" s="217"/>
      <c r="Q20" s="217"/>
      <c r="R20" s="217"/>
      <c r="S20" s="217"/>
    </row>
    <row r="21" spans="1:19" ht="57" customHeight="1">
      <c r="A21" s="7"/>
      <c r="B21" s="194" t="s">
        <v>179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96"/>
      <c r="P21" s="195"/>
      <c r="Q21" s="195"/>
      <c r="R21" s="195"/>
      <c r="S21" s="195"/>
    </row>
    <row r="22" spans="1:42" s="63" customFormat="1" ht="30">
      <c r="A22" s="58" t="s">
        <v>245</v>
      </c>
      <c r="B22" s="190" t="s">
        <v>236</v>
      </c>
      <c r="C22" s="190" t="s">
        <v>237</v>
      </c>
      <c r="D22" s="190"/>
      <c r="E22" s="191" t="s">
        <v>252</v>
      </c>
      <c r="F22" s="189" t="s">
        <v>634</v>
      </c>
      <c r="G22" s="189" t="s">
        <v>623</v>
      </c>
      <c r="H22" s="210" t="s">
        <v>241</v>
      </c>
      <c r="I22" s="212"/>
      <c r="J22" s="191" t="s">
        <v>619</v>
      </c>
      <c r="K22" s="191" t="s">
        <v>265</v>
      </c>
      <c r="L22" s="209" t="s">
        <v>259</v>
      </c>
      <c r="M22" s="210"/>
      <c r="N22" s="211"/>
      <c r="O22" s="211"/>
      <c r="P22" s="212"/>
      <c r="Q22" s="191" t="s">
        <v>18</v>
      </c>
      <c r="R22" s="191" t="s">
        <v>29</v>
      </c>
      <c r="S22" s="201" t="s">
        <v>267</v>
      </c>
      <c r="T22" s="198" t="s">
        <v>19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 s="63" customFormat="1" ht="45.75" customHeight="1">
      <c r="A23" s="64"/>
      <c r="B23" s="190"/>
      <c r="C23" s="191" t="s">
        <v>621</v>
      </c>
      <c r="D23" s="191" t="s">
        <v>622</v>
      </c>
      <c r="E23" s="192"/>
      <c r="F23" s="190"/>
      <c r="G23" s="190"/>
      <c r="H23" s="190" t="s">
        <v>238</v>
      </c>
      <c r="I23" s="189" t="s">
        <v>624</v>
      </c>
      <c r="J23" s="192"/>
      <c r="K23" s="192"/>
      <c r="L23" s="204" t="s">
        <v>238</v>
      </c>
      <c r="M23" s="191" t="s">
        <v>625</v>
      </c>
      <c r="N23" s="238" t="s">
        <v>263</v>
      </c>
      <c r="O23" s="239"/>
      <c r="P23" s="213" t="s">
        <v>266</v>
      </c>
      <c r="Q23" s="216"/>
      <c r="R23" s="216"/>
      <c r="S23" s="202"/>
      <c r="T23" s="199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 s="63" customFormat="1" ht="287.25" customHeight="1">
      <c r="A24" s="67"/>
      <c r="B24" s="190"/>
      <c r="C24" s="197"/>
      <c r="D24" s="192"/>
      <c r="E24" s="193"/>
      <c r="F24" s="190"/>
      <c r="G24" s="190"/>
      <c r="H24" s="190"/>
      <c r="I24" s="190"/>
      <c r="J24" s="193"/>
      <c r="K24" s="193"/>
      <c r="L24" s="205"/>
      <c r="M24" s="215"/>
      <c r="N24" s="240" t="s">
        <v>253</v>
      </c>
      <c r="O24" s="241" t="s">
        <v>239</v>
      </c>
      <c r="P24" s="214"/>
      <c r="Q24" s="215"/>
      <c r="R24" s="215"/>
      <c r="S24" s="203"/>
      <c r="T24" s="200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 s="63" customFormat="1" ht="13.5" customHeight="1">
      <c r="A25" s="61"/>
      <c r="B25" s="68"/>
      <c r="C25" s="68"/>
      <c r="D25" s="69"/>
      <c r="E25" s="68"/>
      <c r="F25" s="68"/>
      <c r="G25" s="68"/>
      <c r="H25" s="65" t="s">
        <v>240</v>
      </c>
      <c r="I25" s="65" t="s">
        <v>240</v>
      </c>
      <c r="J25" s="59" t="s">
        <v>242</v>
      </c>
      <c r="K25" s="65"/>
      <c r="L25" s="65" t="s">
        <v>243</v>
      </c>
      <c r="M25" s="59" t="s">
        <v>243</v>
      </c>
      <c r="N25" s="59" t="s">
        <v>243</v>
      </c>
      <c r="O25" s="65" t="s">
        <v>243</v>
      </c>
      <c r="P25" s="65" t="s">
        <v>243</v>
      </c>
      <c r="Q25" s="65" t="s">
        <v>246</v>
      </c>
      <c r="R25" s="65" t="s">
        <v>244</v>
      </c>
      <c r="S25" s="70"/>
      <c r="T25" s="71" t="s">
        <v>243</v>
      </c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</row>
    <row r="26" spans="1:42" s="63" customFormat="1" ht="15">
      <c r="A26" s="61">
        <v>1</v>
      </c>
      <c r="B26" s="59">
        <v>2</v>
      </c>
      <c r="C26" s="59">
        <v>3</v>
      </c>
      <c r="D26" s="59">
        <v>4</v>
      </c>
      <c r="E26" s="59">
        <v>5</v>
      </c>
      <c r="F26" s="59">
        <v>6</v>
      </c>
      <c r="G26" s="59">
        <v>7</v>
      </c>
      <c r="H26" s="59">
        <v>8</v>
      </c>
      <c r="I26" s="59">
        <v>9</v>
      </c>
      <c r="J26" s="59">
        <v>10</v>
      </c>
      <c r="K26" s="59">
        <v>11</v>
      </c>
      <c r="L26" s="59">
        <v>12</v>
      </c>
      <c r="M26" s="59">
        <v>13</v>
      </c>
      <c r="N26" s="59">
        <v>14</v>
      </c>
      <c r="O26" s="59">
        <v>15</v>
      </c>
      <c r="P26" s="59">
        <v>16</v>
      </c>
      <c r="Q26" s="59">
        <v>17</v>
      </c>
      <c r="R26" s="59">
        <v>18</v>
      </c>
      <c r="S26" s="72" t="s">
        <v>254</v>
      </c>
      <c r="T26" s="73" t="s">
        <v>260</v>
      </c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</row>
    <row r="27" spans="1:42" s="63" customFormat="1" ht="14.25">
      <c r="A27" s="188" t="s">
        <v>381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</row>
    <row r="28" spans="1:42" s="63" customFormat="1" ht="45">
      <c r="A28" s="74" t="s">
        <v>548</v>
      </c>
      <c r="B28" s="75" t="s">
        <v>22</v>
      </c>
      <c r="C28" s="72">
        <v>1980</v>
      </c>
      <c r="D28" s="76"/>
      <c r="E28" s="72" t="s">
        <v>269</v>
      </c>
      <c r="F28" s="72">
        <v>2</v>
      </c>
      <c r="G28" s="72">
        <v>3</v>
      </c>
      <c r="H28" s="77">
        <v>854.8</v>
      </c>
      <c r="I28" s="77">
        <v>811.49</v>
      </c>
      <c r="J28" s="72">
        <v>50</v>
      </c>
      <c r="K28" s="59" t="s">
        <v>638</v>
      </c>
      <c r="L28" s="77">
        <f>M28+N28+O28+P28</f>
        <v>243259.84999999998</v>
      </c>
      <c r="M28" s="72">
        <v>36720.88</v>
      </c>
      <c r="N28" s="72">
        <v>24723.15</v>
      </c>
      <c r="O28" s="72">
        <v>137146.99</v>
      </c>
      <c r="P28" s="72">
        <v>44668.83</v>
      </c>
      <c r="Q28" s="77">
        <f>L28/H28</f>
        <v>284.5810131024801</v>
      </c>
      <c r="R28" s="77">
        <v>14047.81</v>
      </c>
      <c r="S28" s="59" t="s">
        <v>305</v>
      </c>
      <c r="T28" s="78">
        <v>5.2</v>
      </c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</row>
    <row r="29" spans="1:42" s="63" customFormat="1" ht="90">
      <c r="A29" s="79" t="s">
        <v>361</v>
      </c>
      <c r="B29" s="75" t="s">
        <v>626</v>
      </c>
      <c r="C29" s="72">
        <v>1980</v>
      </c>
      <c r="D29" s="81"/>
      <c r="E29" s="72" t="s">
        <v>269</v>
      </c>
      <c r="F29" s="72">
        <v>2</v>
      </c>
      <c r="G29" s="72">
        <v>3</v>
      </c>
      <c r="H29" s="77">
        <v>842.9</v>
      </c>
      <c r="I29" s="77">
        <v>721.4</v>
      </c>
      <c r="J29" s="72">
        <v>35</v>
      </c>
      <c r="K29" s="59" t="s">
        <v>418</v>
      </c>
      <c r="L29" s="77">
        <f>M29+N29+O29+P29</f>
        <v>434309.14</v>
      </c>
      <c r="M29" s="72">
        <v>65560.64</v>
      </c>
      <c r="N29" s="72">
        <v>44140.01</v>
      </c>
      <c r="O29" s="72">
        <v>244857.26</v>
      </c>
      <c r="P29" s="72">
        <v>79751.23</v>
      </c>
      <c r="Q29" s="77">
        <f>L29/H29</f>
        <v>515.2558310594377</v>
      </c>
      <c r="R29" s="77">
        <v>14047.81</v>
      </c>
      <c r="S29" s="59" t="s">
        <v>305</v>
      </c>
      <c r="T29" s="78">
        <v>5.2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</row>
    <row r="30" spans="1:42" s="63" customFormat="1" ht="15">
      <c r="A30" s="82"/>
      <c r="B30" s="83" t="s">
        <v>463</v>
      </c>
      <c r="C30" s="59"/>
      <c r="D30" s="69"/>
      <c r="E30" s="59"/>
      <c r="F30" s="59"/>
      <c r="G30" s="59"/>
      <c r="H30" s="84">
        <f>SUM(H28:H29)</f>
        <v>1697.6999999999998</v>
      </c>
      <c r="I30" s="84">
        <f>SUM(I28:I29)</f>
        <v>1532.8899999999999</v>
      </c>
      <c r="J30" s="85">
        <f>SUM(J28:J29)</f>
        <v>85</v>
      </c>
      <c r="K30" s="59"/>
      <c r="L30" s="84">
        <f>SUM(L28:L29)</f>
        <v>677568.99</v>
      </c>
      <c r="M30" s="84">
        <f>SUM(M28:M29)</f>
        <v>102281.51999999999</v>
      </c>
      <c r="N30" s="84">
        <f>SUM(N28:N29)</f>
        <v>68863.16</v>
      </c>
      <c r="O30" s="84">
        <f>SUM(O28:O29)</f>
        <v>382004.25</v>
      </c>
      <c r="P30" s="84">
        <f>SUM(P28:P29)</f>
        <v>124420.06</v>
      </c>
      <c r="Q30" s="84">
        <f>L30/H30</f>
        <v>399.1099664251635</v>
      </c>
      <c r="R30" s="59"/>
      <c r="S30" s="72"/>
      <c r="T30" s="73"/>
      <c r="U30" s="161"/>
      <c r="V30" s="166"/>
      <c r="W30" s="166"/>
      <c r="X30" s="166"/>
      <c r="Y30" s="166"/>
      <c r="Z30" s="166"/>
      <c r="AA30" s="166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</row>
    <row r="31" spans="1:42" s="63" customFormat="1" ht="15">
      <c r="A31" s="188" t="s">
        <v>288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61"/>
      <c r="V31" s="167"/>
      <c r="W31" s="167"/>
      <c r="X31" s="167"/>
      <c r="Y31" s="167"/>
      <c r="Z31" s="167"/>
      <c r="AA31" s="167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</row>
    <row r="32" spans="1:42" s="63" customFormat="1" ht="45">
      <c r="A32" s="86" t="s">
        <v>549</v>
      </c>
      <c r="B32" s="87" t="s">
        <v>285</v>
      </c>
      <c r="C32" s="59">
        <v>1975</v>
      </c>
      <c r="D32" s="59"/>
      <c r="E32" s="59" t="s">
        <v>269</v>
      </c>
      <c r="F32" s="59">
        <v>2</v>
      </c>
      <c r="G32" s="59">
        <v>1</v>
      </c>
      <c r="H32" s="77">
        <v>353.2</v>
      </c>
      <c r="I32" s="77">
        <v>353.2</v>
      </c>
      <c r="J32" s="59">
        <v>19</v>
      </c>
      <c r="K32" s="59" t="s">
        <v>289</v>
      </c>
      <c r="L32" s="77">
        <f>M32+N32+O32+P32</f>
        <v>114555</v>
      </c>
      <c r="M32" s="77">
        <v>17599.3</v>
      </c>
      <c r="N32" s="77">
        <v>11849.36</v>
      </c>
      <c r="O32" s="77">
        <v>63698.05</v>
      </c>
      <c r="P32" s="77">
        <v>21408.29</v>
      </c>
      <c r="Q32" s="77">
        <f aca="true" t="shared" si="0" ref="Q32:Q37">L32/H32</f>
        <v>324.3346545866365</v>
      </c>
      <c r="R32" s="77">
        <v>14047.81</v>
      </c>
      <c r="S32" s="59" t="s">
        <v>305</v>
      </c>
      <c r="T32" s="78">
        <v>5.2</v>
      </c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</row>
    <row r="33" spans="1:42" s="63" customFormat="1" ht="45">
      <c r="A33" s="88" t="s">
        <v>550</v>
      </c>
      <c r="B33" s="89" t="s">
        <v>627</v>
      </c>
      <c r="C33" s="59">
        <v>1977</v>
      </c>
      <c r="D33" s="59"/>
      <c r="E33" s="59" t="s">
        <v>269</v>
      </c>
      <c r="F33" s="59">
        <v>2</v>
      </c>
      <c r="G33" s="59">
        <v>3</v>
      </c>
      <c r="H33" s="77">
        <v>829.2</v>
      </c>
      <c r="I33" s="77">
        <v>829.2</v>
      </c>
      <c r="J33" s="59">
        <v>37</v>
      </c>
      <c r="K33" s="59" t="s">
        <v>289</v>
      </c>
      <c r="L33" s="77">
        <f>M33+N33+O33+P33</f>
        <v>289905</v>
      </c>
      <c r="M33" s="77">
        <v>44538.81</v>
      </c>
      <c r="N33" s="77">
        <v>29986.53</v>
      </c>
      <c r="O33" s="77">
        <v>161200.53</v>
      </c>
      <c r="P33" s="77">
        <v>54179.13</v>
      </c>
      <c r="Q33" s="77">
        <f t="shared" si="0"/>
        <v>349.6201157742402</v>
      </c>
      <c r="R33" s="77">
        <v>14047.81</v>
      </c>
      <c r="S33" s="59" t="s">
        <v>305</v>
      </c>
      <c r="T33" s="78">
        <v>5.2</v>
      </c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</row>
    <row r="34" spans="1:42" s="63" customFormat="1" ht="45">
      <c r="A34" s="86" t="s">
        <v>551</v>
      </c>
      <c r="B34" s="87" t="s">
        <v>287</v>
      </c>
      <c r="C34" s="59">
        <v>1978</v>
      </c>
      <c r="D34" s="59"/>
      <c r="E34" s="59" t="s">
        <v>269</v>
      </c>
      <c r="F34" s="59">
        <v>2</v>
      </c>
      <c r="G34" s="59">
        <v>3</v>
      </c>
      <c r="H34" s="77">
        <v>922.2</v>
      </c>
      <c r="I34" s="77">
        <v>875.58</v>
      </c>
      <c r="J34" s="59">
        <v>55</v>
      </c>
      <c r="K34" s="59" t="s">
        <v>289</v>
      </c>
      <c r="L34" s="77">
        <f>M34+N34+O34+P34</f>
        <v>256039.00000000003</v>
      </c>
      <c r="M34" s="77">
        <v>39335.55</v>
      </c>
      <c r="N34" s="77">
        <v>26483.94</v>
      </c>
      <c r="O34" s="77">
        <v>142369.91</v>
      </c>
      <c r="P34" s="77">
        <v>47849.6</v>
      </c>
      <c r="Q34" s="77">
        <f t="shared" si="0"/>
        <v>277.63934070700503</v>
      </c>
      <c r="R34" s="77">
        <v>14047.81</v>
      </c>
      <c r="S34" s="59" t="s">
        <v>305</v>
      </c>
      <c r="T34" s="78">
        <v>5.2</v>
      </c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</row>
    <row r="35" spans="1:42" s="63" customFormat="1" ht="45">
      <c r="A35" s="88" t="s">
        <v>552</v>
      </c>
      <c r="B35" s="87" t="s">
        <v>515</v>
      </c>
      <c r="C35" s="59">
        <v>1982</v>
      </c>
      <c r="D35" s="59"/>
      <c r="E35" s="59" t="s">
        <v>269</v>
      </c>
      <c r="F35" s="59">
        <v>2</v>
      </c>
      <c r="G35" s="59">
        <v>1</v>
      </c>
      <c r="H35" s="77">
        <v>981.9</v>
      </c>
      <c r="I35" s="77">
        <v>878.6</v>
      </c>
      <c r="J35" s="59">
        <v>86</v>
      </c>
      <c r="K35" s="59" t="s">
        <v>289</v>
      </c>
      <c r="L35" s="77">
        <f>M35+N35+O35+P35</f>
        <v>299044</v>
      </c>
      <c r="M35" s="77">
        <v>45942.55</v>
      </c>
      <c r="N35" s="77">
        <v>30932.06</v>
      </c>
      <c r="O35" s="77">
        <v>166282.85</v>
      </c>
      <c r="P35" s="77">
        <v>55886.54</v>
      </c>
      <c r="Q35" s="77">
        <f t="shared" si="0"/>
        <v>304.5564721458397</v>
      </c>
      <c r="R35" s="77">
        <v>14047.81</v>
      </c>
      <c r="S35" s="59" t="s">
        <v>305</v>
      </c>
      <c r="T35" s="78">
        <v>5.2</v>
      </c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</row>
    <row r="36" spans="1:42" s="63" customFormat="1" ht="45">
      <c r="A36" s="86" t="s">
        <v>553</v>
      </c>
      <c r="B36" s="87" t="s">
        <v>235</v>
      </c>
      <c r="C36" s="59">
        <v>1987</v>
      </c>
      <c r="D36" s="59"/>
      <c r="E36" s="59" t="s">
        <v>269</v>
      </c>
      <c r="F36" s="59">
        <v>3</v>
      </c>
      <c r="G36" s="59">
        <v>1</v>
      </c>
      <c r="H36" s="77">
        <v>1484.5</v>
      </c>
      <c r="I36" s="77">
        <v>1419.7</v>
      </c>
      <c r="J36" s="59">
        <v>86</v>
      </c>
      <c r="K36" s="59" t="s">
        <v>289</v>
      </c>
      <c r="L36" s="77">
        <f>M36+N36+O36+P36</f>
        <v>471226</v>
      </c>
      <c r="M36" s="77">
        <v>72396.19</v>
      </c>
      <c r="N36" s="77">
        <v>48741.59</v>
      </c>
      <c r="O36" s="77">
        <v>262022.91</v>
      </c>
      <c r="P36" s="77">
        <v>88065.31</v>
      </c>
      <c r="Q36" s="84">
        <f t="shared" si="0"/>
        <v>317.43078477601887</v>
      </c>
      <c r="R36" s="77">
        <v>14047.81</v>
      </c>
      <c r="S36" s="59" t="s">
        <v>305</v>
      </c>
      <c r="T36" s="78">
        <v>5.2</v>
      </c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</row>
    <row r="37" spans="1:42" s="63" customFormat="1" ht="15">
      <c r="A37" s="82"/>
      <c r="B37" s="83" t="s">
        <v>286</v>
      </c>
      <c r="C37" s="59"/>
      <c r="D37" s="59"/>
      <c r="E37" s="59"/>
      <c r="F37" s="59"/>
      <c r="G37" s="59"/>
      <c r="H37" s="84">
        <f>SUM(H32:H36)</f>
        <v>4571</v>
      </c>
      <c r="I37" s="84">
        <f>SUM(I32:I36)</f>
        <v>4356.28</v>
      </c>
      <c r="J37" s="85">
        <f>SUM(J32:J36)</f>
        <v>283</v>
      </c>
      <c r="K37" s="59"/>
      <c r="L37" s="84">
        <f>SUM(L32:L36)</f>
        <v>1430769</v>
      </c>
      <c r="M37" s="84">
        <f>SUM(M32:M36)</f>
        <v>219812.40000000002</v>
      </c>
      <c r="N37" s="84">
        <f>SUM(N32:N36)</f>
        <v>147993.47999999998</v>
      </c>
      <c r="O37" s="84">
        <f>SUM(O32:O36)</f>
        <v>795574.25</v>
      </c>
      <c r="P37" s="84">
        <f>SUM(P32:P36)</f>
        <v>267388.87</v>
      </c>
      <c r="Q37" s="84">
        <f t="shared" si="0"/>
        <v>313.01006344344785</v>
      </c>
      <c r="R37" s="77"/>
      <c r="S37" s="72"/>
      <c r="T37" s="90"/>
      <c r="U37" s="161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</row>
    <row r="38" spans="1:42" s="63" customFormat="1" ht="15.75" customHeight="1">
      <c r="A38" s="188" t="s">
        <v>291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61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</row>
    <row r="39" spans="1:42" s="63" customFormat="1" ht="45">
      <c r="A39" s="61">
        <v>8</v>
      </c>
      <c r="B39" s="87" t="s">
        <v>369</v>
      </c>
      <c r="C39" s="72" t="s">
        <v>359</v>
      </c>
      <c r="D39" s="91"/>
      <c r="E39" s="91" t="s">
        <v>269</v>
      </c>
      <c r="F39" s="72">
        <v>4</v>
      </c>
      <c r="G39" s="72">
        <v>2</v>
      </c>
      <c r="H39" s="92">
        <v>1144.83</v>
      </c>
      <c r="I39" s="91">
        <v>781.24</v>
      </c>
      <c r="J39" s="93">
        <v>56</v>
      </c>
      <c r="K39" s="91" t="s">
        <v>289</v>
      </c>
      <c r="L39" s="91">
        <f>M39+N39+O39+P39</f>
        <v>438195</v>
      </c>
      <c r="M39" s="91">
        <v>84547.44</v>
      </c>
      <c r="N39" s="91">
        <v>56923.06</v>
      </c>
      <c r="O39" s="91">
        <v>193877.93</v>
      </c>
      <c r="P39" s="91">
        <v>102846.57</v>
      </c>
      <c r="Q39" s="77">
        <f>L39/H39</f>
        <v>382.75988574722885</v>
      </c>
      <c r="R39" s="77">
        <v>14047.81</v>
      </c>
      <c r="S39" s="59" t="s">
        <v>305</v>
      </c>
      <c r="T39" s="78">
        <v>5.2</v>
      </c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</row>
    <row r="40" spans="1:42" s="63" customFormat="1" ht="45">
      <c r="A40" s="64">
        <v>9</v>
      </c>
      <c r="B40" s="87" t="s">
        <v>370</v>
      </c>
      <c r="C40" s="72" t="s">
        <v>359</v>
      </c>
      <c r="D40" s="91"/>
      <c r="E40" s="91" t="s">
        <v>269</v>
      </c>
      <c r="F40" s="72">
        <v>2</v>
      </c>
      <c r="G40" s="72">
        <v>1</v>
      </c>
      <c r="H40" s="91">
        <v>261.21</v>
      </c>
      <c r="I40" s="91">
        <v>261.21</v>
      </c>
      <c r="J40" s="72">
        <v>20</v>
      </c>
      <c r="K40" s="91" t="s">
        <v>289</v>
      </c>
      <c r="L40" s="91">
        <f aca="true" t="shared" si="1" ref="L40:L54">M40+N40+O40+P40</f>
        <v>56738.4</v>
      </c>
      <c r="M40" s="91">
        <v>10947.52</v>
      </c>
      <c r="N40" s="91">
        <v>7370.47</v>
      </c>
      <c r="O40" s="91">
        <v>25103.73</v>
      </c>
      <c r="P40" s="91">
        <v>13316.68</v>
      </c>
      <c r="Q40" s="77">
        <f aca="true" t="shared" si="2" ref="Q40:Q55">L40/H40</f>
        <v>217.2137360744229</v>
      </c>
      <c r="R40" s="77">
        <v>14047.81</v>
      </c>
      <c r="S40" s="59" t="s">
        <v>305</v>
      </c>
      <c r="T40" s="78">
        <v>5.2</v>
      </c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</row>
    <row r="41" spans="1:42" s="63" customFormat="1" ht="60">
      <c r="A41" s="61">
        <v>10</v>
      </c>
      <c r="B41" s="89" t="s">
        <v>371</v>
      </c>
      <c r="C41" s="72" t="s">
        <v>360</v>
      </c>
      <c r="D41" s="91"/>
      <c r="E41" s="91" t="s">
        <v>269</v>
      </c>
      <c r="F41" s="72">
        <v>2</v>
      </c>
      <c r="G41" s="72" t="s">
        <v>361</v>
      </c>
      <c r="H41" s="91">
        <v>645.16</v>
      </c>
      <c r="I41" s="91">
        <v>504.89</v>
      </c>
      <c r="J41" s="93">
        <v>29</v>
      </c>
      <c r="K41" s="91" t="s">
        <v>368</v>
      </c>
      <c r="L41" s="91">
        <f t="shared" si="1"/>
        <v>295677</v>
      </c>
      <c r="M41" s="91">
        <v>57049.25</v>
      </c>
      <c r="N41" s="91">
        <v>38409.67</v>
      </c>
      <c r="O41" s="91">
        <v>130820.69</v>
      </c>
      <c r="P41" s="91">
        <v>69397.39</v>
      </c>
      <c r="Q41" s="77">
        <f t="shared" si="2"/>
        <v>458.30026660053323</v>
      </c>
      <c r="R41" s="77">
        <v>14047.81</v>
      </c>
      <c r="S41" s="59" t="s">
        <v>305</v>
      </c>
      <c r="T41" s="78">
        <v>5.2</v>
      </c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</row>
    <row r="42" spans="1:42" s="63" customFormat="1" ht="45">
      <c r="A42" s="64">
        <v>11</v>
      </c>
      <c r="B42" s="87" t="s">
        <v>372</v>
      </c>
      <c r="C42" s="72">
        <v>1961</v>
      </c>
      <c r="D42" s="91"/>
      <c r="E42" s="91" t="s">
        <v>269</v>
      </c>
      <c r="F42" s="72">
        <v>2</v>
      </c>
      <c r="G42" s="72">
        <v>1</v>
      </c>
      <c r="H42" s="91">
        <v>184.2</v>
      </c>
      <c r="I42" s="91">
        <v>164.58</v>
      </c>
      <c r="J42" s="93">
        <v>12</v>
      </c>
      <c r="K42" s="91" t="s">
        <v>289</v>
      </c>
      <c r="L42" s="91">
        <f t="shared" si="1"/>
        <v>83007</v>
      </c>
      <c r="M42" s="91">
        <v>16015.64</v>
      </c>
      <c r="N42" s="91">
        <v>10782.52</v>
      </c>
      <c r="O42" s="91">
        <v>36726.85</v>
      </c>
      <c r="P42" s="91">
        <v>19481.99</v>
      </c>
      <c r="Q42" s="77">
        <f t="shared" si="2"/>
        <v>450.6351791530945</v>
      </c>
      <c r="R42" s="77">
        <v>14047.81</v>
      </c>
      <c r="S42" s="59" t="s">
        <v>305</v>
      </c>
      <c r="T42" s="78">
        <v>5.2</v>
      </c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</row>
    <row r="43" spans="1:42" s="63" customFormat="1" ht="45">
      <c r="A43" s="61">
        <v>12</v>
      </c>
      <c r="B43" s="87" t="s">
        <v>373</v>
      </c>
      <c r="C43" s="72">
        <v>1961</v>
      </c>
      <c r="D43" s="91"/>
      <c r="E43" s="91" t="s">
        <v>269</v>
      </c>
      <c r="F43" s="72">
        <v>2</v>
      </c>
      <c r="G43" s="72">
        <v>1</v>
      </c>
      <c r="H43" s="91">
        <v>254.72</v>
      </c>
      <c r="I43" s="91">
        <v>219.25</v>
      </c>
      <c r="J43" s="93">
        <v>11</v>
      </c>
      <c r="K43" s="91" t="s">
        <v>289</v>
      </c>
      <c r="L43" s="91">
        <f t="shared" si="1"/>
        <v>115110.00000000001</v>
      </c>
      <c r="M43" s="91">
        <v>22209.97</v>
      </c>
      <c r="N43" s="91">
        <v>14953.1</v>
      </c>
      <c r="O43" s="91">
        <v>50930.19</v>
      </c>
      <c r="P43" s="91">
        <v>27016.74</v>
      </c>
      <c r="Q43" s="77">
        <f t="shared" si="2"/>
        <v>451.90797738693476</v>
      </c>
      <c r="R43" s="77">
        <v>14047.81</v>
      </c>
      <c r="S43" s="59" t="s">
        <v>305</v>
      </c>
      <c r="T43" s="78">
        <v>5.2</v>
      </c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</row>
    <row r="44" spans="1:42" s="63" customFormat="1" ht="45">
      <c r="A44" s="64">
        <v>13</v>
      </c>
      <c r="B44" s="87" t="s">
        <v>374</v>
      </c>
      <c r="C44" s="72" t="s">
        <v>362</v>
      </c>
      <c r="D44" s="91"/>
      <c r="E44" s="91" t="s">
        <v>269</v>
      </c>
      <c r="F44" s="72">
        <v>3</v>
      </c>
      <c r="G44" s="94">
        <v>2</v>
      </c>
      <c r="H44" s="91">
        <v>962.13</v>
      </c>
      <c r="I44" s="91">
        <v>916.93</v>
      </c>
      <c r="J44" s="93">
        <v>38</v>
      </c>
      <c r="K44" s="91" t="s">
        <v>289</v>
      </c>
      <c r="L44" s="91">
        <f t="shared" si="1"/>
        <v>351445.00000000006</v>
      </c>
      <c r="M44" s="91">
        <v>67809.37</v>
      </c>
      <c r="N44" s="91">
        <v>45653.6</v>
      </c>
      <c r="O44" s="91">
        <v>155496.32</v>
      </c>
      <c r="P44" s="91">
        <v>82485.71</v>
      </c>
      <c r="Q44" s="77">
        <f t="shared" si="2"/>
        <v>365.27808092461527</v>
      </c>
      <c r="R44" s="77">
        <v>14047.81</v>
      </c>
      <c r="S44" s="59" t="s">
        <v>305</v>
      </c>
      <c r="T44" s="78">
        <v>5.2</v>
      </c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</row>
    <row r="45" spans="1:42" s="63" customFormat="1" ht="45">
      <c r="A45" s="61">
        <v>14</v>
      </c>
      <c r="B45" s="89" t="s">
        <v>628</v>
      </c>
      <c r="C45" s="72" t="s">
        <v>362</v>
      </c>
      <c r="D45" s="91"/>
      <c r="E45" s="91" t="s">
        <v>269</v>
      </c>
      <c r="F45" s="72">
        <v>2</v>
      </c>
      <c r="G45" s="72">
        <v>1</v>
      </c>
      <c r="H45" s="91">
        <v>275</v>
      </c>
      <c r="I45" s="91">
        <v>162</v>
      </c>
      <c r="J45" s="93">
        <v>9</v>
      </c>
      <c r="K45" s="91" t="s">
        <v>289</v>
      </c>
      <c r="L45" s="91">
        <f t="shared" si="1"/>
        <v>29397</v>
      </c>
      <c r="M45" s="91">
        <v>5672.01</v>
      </c>
      <c r="N45" s="91">
        <v>3818.75</v>
      </c>
      <c r="O45" s="91">
        <v>13006.65</v>
      </c>
      <c r="P45" s="91">
        <v>6899.59</v>
      </c>
      <c r="Q45" s="77">
        <f t="shared" si="2"/>
        <v>106.89818181818181</v>
      </c>
      <c r="R45" s="77">
        <v>14047.81</v>
      </c>
      <c r="S45" s="59" t="s">
        <v>305</v>
      </c>
      <c r="T45" s="78">
        <v>5.2</v>
      </c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</row>
    <row r="46" spans="1:42" s="63" customFormat="1" ht="45">
      <c r="A46" s="64">
        <v>15</v>
      </c>
      <c r="B46" s="89" t="s">
        <v>30</v>
      </c>
      <c r="C46" s="72" t="s">
        <v>364</v>
      </c>
      <c r="D46" s="91"/>
      <c r="E46" s="91" t="s">
        <v>269</v>
      </c>
      <c r="F46" s="72">
        <v>2</v>
      </c>
      <c r="G46" s="72">
        <v>2</v>
      </c>
      <c r="H46" s="91">
        <v>375.39</v>
      </c>
      <c r="I46" s="91">
        <v>224.92</v>
      </c>
      <c r="J46" s="95">
        <v>23</v>
      </c>
      <c r="K46" s="91" t="s">
        <v>289</v>
      </c>
      <c r="L46" s="91">
        <f t="shared" si="1"/>
        <v>153319</v>
      </c>
      <c r="M46" s="91">
        <v>29581.55</v>
      </c>
      <c r="N46" s="91">
        <v>19917.81</v>
      </c>
      <c r="O46" s="91">
        <v>67835.38</v>
      </c>
      <c r="P46" s="91">
        <v>35984.26</v>
      </c>
      <c r="Q46" s="77">
        <f t="shared" si="2"/>
        <v>408.4259037267908</v>
      </c>
      <c r="R46" s="77">
        <v>14047.81</v>
      </c>
      <c r="S46" s="59" t="s">
        <v>305</v>
      </c>
      <c r="T46" s="78">
        <v>5.2</v>
      </c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</row>
    <row r="47" spans="1:42" s="63" customFormat="1" ht="45">
      <c r="A47" s="61">
        <v>16</v>
      </c>
      <c r="B47" s="89" t="s">
        <v>31</v>
      </c>
      <c r="C47" s="72" t="s">
        <v>364</v>
      </c>
      <c r="D47" s="91"/>
      <c r="E47" s="91" t="s">
        <v>269</v>
      </c>
      <c r="F47" s="72">
        <v>2</v>
      </c>
      <c r="G47" s="72">
        <v>2</v>
      </c>
      <c r="H47" s="91">
        <v>367.46</v>
      </c>
      <c r="I47" s="91">
        <v>319.6</v>
      </c>
      <c r="J47" s="94">
        <v>14</v>
      </c>
      <c r="K47" s="91" t="s">
        <v>289</v>
      </c>
      <c r="L47" s="91">
        <f t="shared" si="1"/>
        <v>155599</v>
      </c>
      <c r="M47" s="91">
        <v>30022</v>
      </c>
      <c r="N47" s="91">
        <v>20212.51</v>
      </c>
      <c r="O47" s="91">
        <v>68844.93</v>
      </c>
      <c r="P47" s="91">
        <v>36519.56</v>
      </c>
      <c r="Q47" s="77">
        <f t="shared" si="2"/>
        <v>423.4447286779514</v>
      </c>
      <c r="R47" s="77">
        <v>14047.81</v>
      </c>
      <c r="S47" s="59" t="s">
        <v>305</v>
      </c>
      <c r="T47" s="78">
        <v>5.2</v>
      </c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</row>
    <row r="48" spans="1:42" s="63" customFormat="1" ht="45">
      <c r="A48" s="64">
        <v>17</v>
      </c>
      <c r="B48" s="89" t="s">
        <v>629</v>
      </c>
      <c r="C48" s="72" t="s">
        <v>366</v>
      </c>
      <c r="D48" s="91"/>
      <c r="E48" s="91" t="s">
        <v>269</v>
      </c>
      <c r="F48" s="72">
        <v>2</v>
      </c>
      <c r="G48" s="72">
        <v>2</v>
      </c>
      <c r="H48" s="91">
        <v>372.48</v>
      </c>
      <c r="I48" s="91">
        <v>372.48</v>
      </c>
      <c r="J48" s="94">
        <v>14</v>
      </c>
      <c r="K48" s="91" t="s">
        <v>289</v>
      </c>
      <c r="L48" s="91">
        <f t="shared" si="1"/>
        <v>168318</v>
      </c>
      <c r="M48" s="91">
        <v>32475.9</v>
      </c>
      <c r="N48" s="91">
        <v>21864.72</v>
      </c>
      <c r="O48" s="91">
        <v>74472.29</v>
      </c>
      <c r="P48" s="91">
        <v>39505.09</v>
      </c>
      <c r="Q48" s="77">
        <f t="shared" si="2"/>
        <v>451.8846649484536</v>
      </c>
      <c r="R48" s="77">
        <v>14047.81</v>
      </c>
      <c r="S48" s="59" t="s">
        <v>305</v>
      </c>
      <c r="T48" s="78">
        <v>5.2</v>
      </c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</row>
    <row r="49" spans="1:42" s="63" customFormat="1" ht="45">
      <c r="A49" s="61">
        <v>18</v>
      </c>
      <c r="B49" s="89" t="s">
        <v>32</v>
      </c>
      <c r="C49" s="72" t="s">
        <v>366</v>
      </c>
      <c r="D49" s="91"/>
      <c r="E49" s="91" t="s">
        <v>269</v>
      </c>
      <c r="F49" s="72">
        <v>2</v>
      </c>
      <c r="G49" s="94">
        <v>2</v>
      </c>
      <c r="H49" s="91">
        <v>520.64</v>
      </c>
      <c r="I49" s="91">
        <v>326.31</v>
      </c>
      <c r="J49" s="93">
        <v>30</v>
      </c>
      <c r="K49" s="91" t="s">
        <v>289</v>
      </c>
      <c r="L49" s="91">
        <f t="shared" si="1"/>
        <v>212429</v>
      </c>
      <c r="M49" s="91">
        <v>40986.55</v>
      </c>
      <c r="N49" s="91">
        <v>27596.11</v>
      </c>
      <c r="O49" s="91">
        <v>93988.54</v>
      </c>
      <c r="P49" s="91">
        <v>49857.8</v>
      </c>
      <c r="Q49" s="77">
        <f t="shared" si="2"/>
        <v>408.015135218193</v>
      </c>
      <c r="R49" s="77">
        <v>14047.81</v>
      </c>
      <c r="S49" s="59" t="s">
        <v>305</v>
      </c>
      <c r="T49" s="78">
        <v>5.2</v>
      </c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</row>
    <row r="50" spans="1:42" s="63" customFormat="1" ht="45">
      <c r="A50" s="64">
        <v>19</v>
      </c>
      <c r="B50" s="87" t="s">
        <v>377</v>
      </c>
      <c r="C50" s="72" t="s">
        <v>366</v>
      </c>
      <c r="D50" s="91"/>
      <c r="E50" s="91" t="s">
        <v>269</v>
      </c>
      <c r="F50" s="72">
        <v>2</v>
      </c>
      <c r="G50" s="72" t="s">
        <v>361</v>
      </c>
      <c r="H50" s="91">
        <v>509.51</v>
      </c>
      <c r="I50" s="91">
        <v>479.01</v>
      </c>
      <c r="J50" s="93">
        <v>28</v>
      </c>
      <c r="K50" s="91" t="s">
        <v>289</v>
      </c>
      <c r="L50" s="91">
        <f t="shared" si="1"/>
        <v>220491</v>
      </c>
      <c r="M50" s="91">
        <v>42542.12</v>
      </c>
      <c r="N50" s="91">
        <v>28642.76</v>
      </c>
      <c r="O50" s="91">
        <v>97556.26</v>
      </c>
      <c r="P50" s="91">
        <v>51749.86</v>
      </c>
      <c r="Q50" s="77">
        <f t="shared" si="2"/>
        <v>432.75107456183395</v>
      </c>
      <c r="R50" s="77">
        <v>14047.81</v>
      </c>
      <c r="S50" s="59" t="s">
        <v>305</v>
      </c>
      <c r="T50" s="78">
        <v>5.2</v>
      </c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</row>
    <row r="51" spans="1:42" s="63" customFormat="1" ht="45">
      <c r="A51" s="61">
        <v>20</v>
      </c>
      <c r="B51" s="89" t="s">
        <v>630</v>
      </c>
      <c r="C51" s="72" t="s">
        <v>366</v>
      </c>
      <c r="D51" s="91"/>
      <c r="E51" s="91" t="s">
        <v>269</v>
      </c>
      <c r="F51" s="72">
        <v>2</v>
      </c>
      <c r="G51" s="72">
        <v>2</v>
      </c>
      <c r="H51" s="91">
        <v>493.05</v>
      </c>
      <c r="I51" s="91">
        <v>461.26</v>
      </c>
      <c r="J51" s="72">
        <v>18</v>
      </c>
      <c r="K51" s="91" t="s">
        <v>289</v>
      </c>
      <c r="L51" s="91">
        <f t="shared" si="1"/>
        <v>223006.00000000003</v>
      </c>
      <c r="M51" s="91">
        <v>43027.7</v>
      </c>
      <c r="N51" s="91">
        <v>28969</v>
      </c>
      <c r="O51" s="91">
        <v>98669.07</v>
      </c>
      <c r="P51" s="91">
        <v>52340.23</v>
      </c>
      <c r="Q51" s="77">
        <f t="shared" si="2"/>
        <v>452.29895548118856</v>
      </c>
      <c r="R51" s="77">
        <v>14047.81</v>
      </c>
      <c r="S51" s="59" t="s">
        <v>305</v>
      </c>
      <c r="T51" s="78">
        <v>5.2</v>
      </c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</row>
    <row r="52" spans="1:42" s="63" customFormat="1" ht="45">
      <c r="A52" s="64">
        <v>21</v>
      </c>
      <c r="B52" s="87" t="s">
        <v>379</v>
      </c>
      <c r="C52" s="72" t="s">
        <v>366</v>
      </c>
      <c r="D52" s="91"/>
      <c r="E52" s="91" t="s">
        <v>269</v>
      </c>
      <c r="F52" s="72">
        <v>2</v>
      </c>
      <c r="G52" s="72">
        <v>2</v>
      </c>
      <c r="H52" s="91">
        <v>374.46</v>
      </c>
      <c r="I52" s="91">
        <v>333.23</v>
      </c>
      <c r="J52" s="94">
        <v>22</v>
      </c>
      <c r="K52" s="91" t="s">
        <v>289</v>
      </c>
      <c r="L52" s="91">
        <f t="shared" si="1"/>
        <v>169176</v>
      </c>
      <c r="M52" s="91">
        <v>32641.29</v>
      </c>
      <c r="N52" s="91">
        <v>21976.73</v>
      </c>
      <c r="O52" s="91">
        <v>74851.3</v>
      </c>
      <c r="P52" s="91">
        <v>39706.68</v>
      </c>
      <c r="Q52" s="77">
        <f t="shared" si="2"/>
        <v>451.7865726646371</v>
      </c>
      <c r="R52" s="77">
        <v>14047.81</v>
      </c>
      <c r="S52" s="59" t="s">
        <v>305</v>
      </c>
      <c r="T52" s="78">
        <v>5.2</v>
      </c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</row>
    <row r="53" spans="1:42" s="63" customFormat="1" ht="45">
      <c r="A53" s="61">
        <v>22</v>
      </c>
      <c r="B53" s="89" t="s">
        <v>20</v>
      </c>
      <c r="C53" s="72">
        <v>1975</v>
      </c>
      <c r="D53" s="91"/>
      <c r="E53" s="91" t="s">
        <v>269</v>
      </c>
      <c r="F53" s="72">
        <v>3</v>
      </c>
      <c r="G53" s="72">
        <v>2</v>
      </c>
      <c r="H53" s="92">
        <v>1091.42</v>
      </c>
      <c r="I53" s="91">
        <v>826.83</v>
      </c>
      <c r="J53" s="94">
        <v>59</v>
      </c>
      <c r="K53" s="91" t="s">
        <v>289</v>
      </c>
      <c r="L53" s="91">
        <f t="shared" si="1"/>
        <v>430166.07999999996</v>
      </c>
      <c r="M53" s="91">
        <v>93282.65</v>
      </c>
      <c r="N53" s="91">
        <v>62804.52</v>
      </c>
      <c r="O53" s="91">
        <v>213909.66</v>
      </c>
      <c r="P53" s="91">
        <v>60169.25</v>
      </c>
      <c r="Q53" s="77">
        <f t="shared" si="2"/>
        <v>394.13432042660014</v>
      </c>
      <c r="R53" s="77">
        <v>14047.81</v>
      </c>
      <c r="S53" s="59" t="s">
        <v>305</v>
      </c>
      <c r="T53" s="78">
        <v>5.2</v>
      </c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</row>
    <row r="54" spans="1:42" s="63" customFormat="1" ht="45">
      <c r="A54" s="64">
        <v>23</v>
      </c>
      <c r="B54" s="87" t="s">
        <v>511</v>
      </c>
      <c r="C54" s="72">
        <v>1968</v>
      </c>
      <c r="D54" s="91"/>
      <c r="E54" s="91" t="s">
        <v>269</v>
      </c>
      <c r="F54" s="72">
        <v>2</v>
      </c>
      <c r="G54" s="72">
        <v>2</v>
      </c>
      <c r="H54" s="91">
        <v>709.52</v>
      </c>
      <c r="I54" s="91">
        <v>646.28</v>
      </c>
      <c r="J54" s="94">
        <v>30</v>
      </c>
      <c r="K54" s="91" t="s">
        <v>289</v>
      </c>
      <c r="L54" s="91">
        <f t="shared" si="1"/>
        <v>279078.94</v>
      </c>
      <c r="M54" s="91">
        <v>60519</v>
      </c>
      <c r="N54" s="91">
        <v>40745.71</v>
      </c>
      <c r="O54" s="91">
        <v>138778.22</v>
      </c>
      <c r="P54" s="91">
        <v>39036.01</v>
      </c>
      <c r="Q54" s="77">
        <f t="shared" si="2"/>
        <v>393.3348460931334</v>
      </c>
      <c r="R54" s="77">
        <v>14047.81</v>
      </c>
      <c r="S54" s="59" t="s">
        <v>305</v>
      </c>
      <c r="T54" s="78">
        <v>5.2</v>
      </c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</row>
    <row r="55" spans="1:42" s="63" customFormat="1" ht="15">
      <c r="A55" s="96"/>
      <c r="B55" s="83" t="s">
        <v>538</v>
      </c>
      <c r="C55" s="59"/>
      <c r="D55" s="59"/>
      <c r="E55" s="59"/>
      <c r="F55" s="59"/>
      <c r="G55" s="59"/>
      <c r="H55" s="84">
        <f>SUM(H39:H54)</f>
        <v>8541.18</v>
      </c>
      <c r="I55" s="84">
        <f>SUM(I39:I54)</f>
        <v>7000.0199999999995</v>
      </c>
      <c r="J55" s="85">
        <f>SUM(J39:J54)</f>
        <v>413</v>
      </c>
      <c r="K55" s="59"/>
      <c r="L55" s="84">
        <f>SUM(L39:L54)</f>
        <v>3381152.4200000004</v>
      </c>
      <c r="M55" s="84">
        <f>SUM(M39:M54)</f>
        <v>669329.96</v>
      </c>
      <c r="N55" s="84">
        <f>SUM(N39:N54)</f>
        <v>450641.04000000004</v>
      </c>
      <c r="O55" s="84">
        <f>SUM(O39:O54)</f>
        <v>1534868.01</v>
      </c>
      <c r="P55" s="84">
        <f>SUM(P39:P54)</f>
        <v>726313.4100000001</v>
      </c>
      <c r="Q55" s="84">
        <f t="shared" si="2"/>
        <v>395.8647891743296</v>
      </c>
      <c r="R55" s="77"/>
      <c r="S55" s="72"/>
      <c r="T55" s="90"/>
      <c r="U55" s="161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:42" s="63" customFormat="1" ht="15.75" customHeight="1">
      <c r="A56" s="188" t="s">
        <v>380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61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</row>
    <row r="57" spans="1:42" s="63" customFormat="1" ht="45">
      <c r="A57" s="61">
        <v>24</v>
      </c>
      <c r="B57" s="75" t="s">
        <v>33</v>
      </c>
      <c r="C57" s="72">
        <v>1962</v>
      </c>
      <c r="D57" s="59"/>
      <c r="E57" s="91" t="s">
        <v>269</v>
      </c>
      <c r="F57" s="72">
        <v>2</v>
      </c>
      <c r="G57" s="72">
        <v>2</v>
      </c>
      <c r="H57" s="72">
        <v>370.98</v>
      </c>
      <c r="I57" s="72">
        <v>144.11</v>
      </c>
      <c r="J57" s="72">
        <v>16</v>
      </c>
      <c r="K57" s="91" t="s">
        <v>289</v>
      </c>
      <c r="L57" s="77">
        <f aca="true" t="shared" si="3" ref="L57:L62">M57+N57+O57+P57</f>
        <v>159909</v>
      </c>
      <c r="M57" s="72">
        <v>37274.99</v>
      </c>
      <c r="N57" s="72">
        <v>25095.72</v>
      </c>
      <c r="O57" s="72">
        <v>52194.68</v>
      </c>
      <c r="P57" s="72">
        <v>45343.61</v>
      </c>
      <c r="Q57" s="77">
        <f aca="true" t="shared" si="4" ref="Q57:Q63">L57/H57</f>
        <v>431.04480025877405</v>
      </c>
      <c r="R57" s="77">
        <v>14047.81</v>
      </c>
      <c r="S57" s="59" t="s">
        <v>305</v>
      </c>
      <c r="T57" s="78">
        <v>5.2</v>
      </c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</row>
    <row r="58" spans="1:42" s="63" customFormat="1" ht="45">
      <c r="A58" s="61">
        <v>25</v>
      </c>
      <c r="B58" s="75" t="s">
        <v>34</v>
      </c>
      <c r="C58" s="72">
        <v>1967</v>
      </c>
      <c r="D58" s="59"/>
      <c r="E58" s="91" t="s">
        <v>269</v>
      </c>
      <c r="F58" s="72">
        <v>2</v>
      </c>
      <c r="G58" s="72">
        <v>2</v>
      </c>
      <c r="H58" s="72">
        <v>504.08</v>
      </c>
      <c r="I58" s="72">
        <v>410.08</v>
      </c>
      <c r="J58" s="72">
        <v>22</v>
      </c>
      <c r="K58" s="91" t="s">
        <v>289</v>
      </c>
      <c r="L58" s="77">
        <f t="shared" si="3"/>
        <v>203304.00000000003</v>
      </c>
      <c r="M58" s="72">
        <v>47391.64</v>
      </c>
      <c r="N58" s="72">
        <v>31906.64</v>
      </c>
      <c r="O58" s="72">
        <v>66358.24</v>
      </c>
      <c r="P58" s="72">
        <v>57647.48</v>
      </c>
      <c r="Q58" s="77">
        <f t="shared" si="4"/>
        <v>403.3169338200286</v>
      </c>
      <c r="R58" s="77">
        <v>14047.81</v>
      </c>
      <c r="S58" s="59" t="s">
        <v>305</v>
      </c>
      <c r="T58" s="78">
        <v>5.2</v>
      </c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</row>
    <row r="59" spans="1:42" s="63" customFormat="1" ht="45">
      <c r="A59" s="61">
        <v>26</v>
      </c>
      <c r="B59" s="75" t="s">
        <v>35</v>
      </c>
      <c r="C59" s="72">
        <v>1980</v>
      </c>
      <c r="D59" s="77"/>
      <c r="E59" s="91" t="s">
        <v>269</v>
      </c>
      <c r="F59" s="72">
        <v>2</v>
      </c>
      <c r="G59" s="72">
        <v>2</v>
      </c>
      <c r="H59" s="72">
        <v>714.22</v>
      </c>
      <c r="I59" s="72">
        <v>714.22</v>
      </c>
      <c r="J59" s="72">
        <v>38</v>
      </c>
      <c r="K59" s="91" t="s">
        <v>289</v>
      </c>
      <c r="L59" s="77">
        <f t="shared" si="3"/>
        <v>210249</v>
      </c>
      <c r="M59" s="72">
        <v>49009.9</v>
      </c>
      <c r="N59" s="72">
        <v>32997.1</v>
      </c>
      <c r="O59" s="72">
        <v>68624.85</v>
      </c>
      <c r="P59" s="72">
        <v>59617.15</v>
      </c>
      <c r="Q59" s="77">
        <f t="shared" si="4"/>
        <v>294.37568256279576</v>
      </c>
      <c r="R59" s="77">
        <v>14047.81</v>
      </c>
      <c r="S59" s="59" t="s">
        <v>305</v>
      </c>
      <c r="T59" s="78">
        <v>5.2</v>
      </c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</row>
    <row r="60" spans="1:42" s="63" customFormat="1" ht="45">
      <c r="A60" s="61">
        <v>27</v>
      </c>
      <c r="B60" s="75" t="s">
        <v>37</v>
      </c>
      <c r="C60" s="72">
        <v>1992</v>
      </c>
      <c r="D60" s="77"/>
      <c r="E60" s="91" t="s">
        <v>269</v>
      </c>
      <c r="F60" s="72">
        <v>3</v>
      </c>
      <c r="G60" s="72">
        <v>3</v>
      </c>
      <c r="H60" s="77">
        <v>1239</v>
      </c>
      <c r="I60" s="77">
        <v>118.5</v>
      </c>
      <c r="J60" s="72">
        <v>62</v>
      </c>
      <c r="K60" s="91" t="s">
        <v>289</v>
      </c>
      <c r="L60" s="77">
        <f t="shared" si="3"/>
        <v>281428</v>
      </c>
      <c r="M60" s="77">
        <v>65601.4</v>
      </c>
      <c r="N60" s="72">
        <v>44168.07</v>
      </c>
      <c r="O60" s="72">
        <v>91857.86</v>
      </c>
      <c r="P60" s="72">
        <v>79800.67</v>
      </c>
      <c r="Q60" s="77">
        <f t="shared" si="4"/>
        <v>227.14124293785312</v>
      </c>
      <c r="R60" s="77">
        <v>14047.81</v>
      </c>
      <c r="S60" s="59" t="s">
        <v>305</v>
      </c>
      <c r="T60" s="78">
        <v>5.2</v>
      </c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</row>
    <row r="61" spans="1:42" s="63" customFormat="1" ht="45">
      <c r="A61" s="61">
        <v>28</v>
      </c>
      <c r="B61" s="75" t="s">
        <v>36</v>
      </c>
      <c r="C61" s="72">
        <v>1992</v>
      </c>
      <c r="D61" s="77"/>
      <c r="E61" s="91" t="s">
        <v>269</v>
      </c>
      <c r="F61" s="72">
        <v>2</v>
      </c>
      <c r="G61" s="72">
        <v>2</v>
      </c>
      <c r="H61" s="72">
        <v>847.44</v>
      </c>
      <c r="I61" s="72">
        <v>680.18</v>
      </c>
      <c r="J61" s="72">
        <v>50</v>
      </c>
      <c r="K61" s="91" t="s">
        <v>289</v>
      </c>
      <c r="L61" s="77">
        <f t="shared" si="3"/>
        <v>218799</v>
      </c>
      <c r="M61" s="72">
        <v>51002.41</v>
      </c>
      <c r="N61" s="72">
        <v>34338.85</v>
      </c>
      <c r="O61" s="72">
        <v>71415.59</v>
      </c>
      <c r="P61" s="72">
        <v>62042.15</v>
      </c>
      <c r="Q61" s="77">
        <f t="shared" si="4"/>
        <v>258.1881903143585</v>
      </c>
      <c r="R61" s="77">
        <v>14047.81</v>
      </c>
      <c r="S61" s="59" t="s">
        <v>305</v>
      </c>
      <c r="T61" s="78">
        <v>5.2</v>
      </c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</row>
    <row r="62" spans="1:42" s="63" customFormat="1" ht="45">
      <c r="A62" s="61">
        <v>29</v>
      </c>
      <c r="B62" s="80" t="s">
        <v>512</v>
      </c>
      <c r="C62" s="72">
        <v>1987</v>
      </c>
      <c r="D62" s="77"/>
      <c r="E62" s="72" t="s">
        <v>269</v>
      </c>
      <c r="F62" s="72">
        <v>2</v>
      </c>
      <c r="G62" s="72">
        <v>2</v>
      </c>
      <c r="H62" s="72">
        <v>807.99</v>
      </c>
      <c r="I62" s="72">
        <v>779.86</v>
      </c>
      <c r="J62" s="72">
        <v>35</v>
      </c>
      <c r="K62" s="91" t="s">
        <v>289</v>
      </c>
      <c r="L62" s="77">
        <f t="shared" si="3"/>
        <v>295698</v>
      </c>
      <c r="M62" s="72">
        <v>68927.98</v>
      </c>
      <c r="N62" s="72">
        <v>46407.54</v>
      </c>
      <c r="O62" s="72">
        <v>96515.44</v>
      </c>
      <c r="P62" s="72">
        <v>83847.04</v>
      </c>
      <c r="Q62" s="77">
        <f t="shared" si="4"/>
        <v>365.9674005866409</v>
      </c>
      <c r="R62" s="77">
        <v>14047.81</v>
      </c>
      <c r="S62" s="59" t="s">
        <v>305</v>
      </c>
      <c r="T62" s="78">
        <v>5.2</v>
      </c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</row>
    <row r="63" spans="1:42" s="63" customFormat="1" ht="15">
      <c r="A63" s="61"/>
      <c r="B63" s="83" t="s">
        <v>278</v>
      </c>
      <c r="C63" s="59"/>
      <c r="D63" s="59"/>
      <c r="E63" s="59"/>
      <c r="F63" s="59"/>
      <c r="G63" s="59"/>
      <c r="H63" s="172">
        <f>SUM(H57:H62)</f>
        <v>4483.71</v>
      </c>
      <c r="I63" s="172">
        <f>SUM(I57:I62)</f>
        <v>2846.9500000000003</v>
      </c>
      <c r="J63" s="172">
        <f>SUM(J57:J62)</f>
        <v>223</v>
      </c>
      <c r="K63" s="65"/>
      <c r="L63" s="84">
        <f>SUM(L57:L62)</f>
        <v>1369387</v>
      </c>
      <c r="M63" s="84">
        <f>SUM(M57:M62)</f>
        <v>319208.32</v>
      </c>
      <c r="N63" s="84">
        <f>SUM(N57:N62)</f>
        <v>214913.92</v>
      </c>
      <c r="O63" s="84">
        <f>SUM(O57:O62)</f>
        <v>446966.66</v>
      </c>
      <c r="P63" s="84">
        <f>SUM(P57:P62)</f>
        <v>388298.1</v>
      </c>
      <c r="Q63" s="84">
        <f t="shared" si="4"/>
        <v>305.41382025153274</v>
      </c>
      <c r="R63" s="77"/>
      <c r="S63" s="72"/>
      <c r="T63" s="90"/>
      <c r="U63" s="161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</row>
    <row r="64" spans="1:42" s="63" customFormat="1" ht="15.75" customHeight="1">
      <c r="A64" s="188" t="s">
        <v>273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61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</row>
    <row r="65" spans="1:42" s="63" customFormat="1" ht="45">
      <c r="A65" s="61">
        <v>30</v>
      </c>
      <c r="B65" s="97" t="s">
        <v>339</v>
      </c>
      <c r="C65" s="59">
        <v>1963</v>
      </c>
      <c r="D65" s="59"/>
      <c r="E65" s="59" t="s">
        <v>269</v>
      </c>
      <c r="F65" s="59">
        <v>2</v>
      </c>
      <c r="G65" s="59">
        <v>2</v>
      </c>
      <c r="H65" s="77">
        <v>162.4</v>
      </c>
      <c r="I65" s="77">
        <v>82</v>
      </c>
      <c r="J65" s="59">
        <v>5</v>
      </c>
      <c r="K65" s="60" t="s">
        <v>289</v>
      </c>
      <c r="L65" s="59">
        <f aca="true" t="shared" si="5" ref="L65:L70">M65+N65+O65+P65</f>
        <v>90645.29000000001</v>
      </c>
      <c r="M65" s="59">
        <v>12737.31</v>
      </c>
      <c r="N65" s="59">
        <v>8576.15</v>
      </c>
      <c r="O65" s="59">
        <v>54864.87</v>
      </c>
      <c r="P65" s="59">
        <v>14466.96</v>
      </c>
      <c r="Q65" s="77">
        <f>L65/H65</f>
        <v>558.1606527093596</v>
      </c>
      <c r="R65" s="77">
        <v>14047.81</v>
      </c>
      <c r="S65" s="59" t="s">
        <v>305</v>
      </c>
      <c r="T65" s="62">
        <v>5.2</v>
      </c>
      <c r="U65" s="161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</row>
    <row r="66" spans="1:42" s="63" customFormat="1" ht="90">
      <c r="A66" s="61">
        <v>31</v>
      </c>
      <c r="B66" s="97" t="s">
        <v>340</v>
      </c>
      <c r="C66" s="59">
        <v>1964</v>
      </c>
      <c r="D66" s="59"/>
      <c r="E66" s="59" t="s">
        <v>269</v>
      </c>
      <c r="F66" s="59">
        <v>2</v>
      </c>
      <c r="G66" s="59">
        <v>2</v>
      </c>
      <c r="H66" s="59">
        <v>369.69</v>
      </c>
      <c r="I66" s="59">
        <v>329.09</v>
      </c>
      <c r="J66" s="59">
        <v>12</v>
      </c>
      <c r="K66" s="60" t="s">
        <v>443</v>
      </c>
      <c r="L66" s="59">
        <f t="shared" si="5"/>
        <v>224211.87</v>
      </c>
      <c r="M66" s="59">
        <v>31506.33</v>
      </c>
      <c r="N66" s="59">
        <v>21212.93</v>
      </c>
      <c r="O66" s="59">
        <v>135708.59</v>
      </c>
      <c r="P66" s="59">
        <v>35784.02</v>
      </c>
      <c r="Q66" s="77">
        <f aca="true" t="shared" si="6" ref="Q66:Q71">L66/H66</f>
        <v>606.4861640834213</v>
      </c>
      <c r="R66" s="77">
        <v>14047.81</v>
      </c>
      <c r="S66" s="59" t="s">
        <v>305</v>
      </c>
      <c r="T66" s="62">
        <v>5.2</v>
      </c>
      <c r="U66" s="161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</row>
    <row r="67" spans="1:42" s="63" customFormat="1" ht="45">
      <c r="A67" s="61">
        <v>32</v>
      </c>
      <c r="B67" s="98" t="s">
        <v>398</v>
      </c>
      <c r="C67" s="59">
        <v>1972</v>
      </c>
      <c r="D67" s="59"/>
      <c r="E67" s="59" t="s">
        <v>269</v>
      </c>
      <c r="F67" s="59">
        <v>2</v>
      </c>
      <c r="G67" s="59">
        <v>1</v>
      </c>
      <c r="H67" s="77">
        <v>314.2</v>
      </c>
      <c r="I67" s="77">
        <v>271.6</v>
      </c>
      <c r="J67" s="59">
        <v>16</v>
      </c>
      <c r="K67" s="59" t="s">
        <v>289</v>
      </c>
      <c r="L67" s="59">
        <f t="shared" si="5"/>
        <v>87434.39</v>
      </c>
      <c r="M67" s="59">
        <v>12286.67</v>
      </c>
      <c r="N67" s="59">
        <v>8271.88</v>
      </c>
      <c r="O67" s="59">
        <v>52920.98</v>
      </c>
      <c r="P67" s="59">
        <v>13954.86</v>
      </c>
      <c r="Q67" s="77">
        <f t="shared" si="6"/>
        <v>278.2762253341821</v>
      </c>
      <c r="R67" s="77">
        <v>14047.81</v>
      </c>
      <c r="S67" s="59" t="s">
        <v>305</v>
      </c>
      <c r="T67" s="62">
        <v>5.2</v>
      </c>
      <c r="U67" s="161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</row>
    <row r="68" spans="1:42" s="63" customFormat="1" ht="75">
      <c r="A68" s="61">
        <v>33</v>
      </c>
      <c r="B68" s="98" t="s">
        <v>274</v>
      </c>
      <c r="C68" s="59">
        <v>1974</v>
      </c>
      <c r="D68" s="59"/>
      <c r="E68" s="59" t="s">
        <v>269</v>
      </c>
      <c r="F68" s="59">
        <v>2</v>
      </c>
      <c r="G68" s="59">
        <v>1</v>
      </c>
      <c r="H68" s="59">
        <v>380.06</v>
      </c>
      <c r="I68" s="59">
        <v>293.06</v>
      </c>
      <c r="J68" s="59">
        <v>15</v>
      </c>
      <c r="K68" s="59" t="s">
        <v>615</v>
      </c>
      <c r="L68" s="59">
        <f t="shared" si="5"/>
        <v>214280.38999999998</v>
      </c>
      <c r="M68" s="59">
        <v>30110.21</v>
      </c>
      <c r="N68" s="59">
        <v>20273.94</v>
      </c>
      <c r="O68" s="59">
        <v>129697.01</v>
      </c>
      <c r="P68" s="59">
        <v>34199.23</v>
      </c>
      <c r="Q68" s="77">
        <f t="shared" si="6"/>
        <v>563.8067410408883</v>
      </c>
      <c r="R68" s="77">
        <v>14047.81</v>
      </c>
      <c r="S68" s="59" t="s">
        <v>305</v>
      </c>
      <c r="T68" s="62">
        <v>5.2</v>
      </c>
      <c r="U68" s="161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</row>
    <row r="69" spans="1:42" s="63" customFormat="1" ht="45">
      <c r="A69" s="61">
        <v>34</v>
      </c>
      <c r="B69" s="98" t="s">
        <v>275</v>
      </c>
      <c r="C69" s="59">
        <v>1981</v>
      </c>
      <c r="D69" s="59"/>
      <c r="E69" s="59" t="s">
        <v>269</v>
      </c>
      <c r="F69" s="59">
        <v>1</v>
      </c>
      <c r="G69" s="59">
        <v>3</v>
      </c>
      <c r="H69" s="59">
        <v>846.07</v>
      </c>
      <c r="I69" s="59">
        <v>846.07</v>
      </c>
      <c r="J69" s="59">
        <v>40</v>
      </c>
      <c r="K69" s="59" t="s">
        <v>289</v>
      </c>
      <c r="L69" s="59">
        <f t="shared" si="5"/>
        <v>246313.08000000002</v>
      </c>
      <c r="M69" s="59">
        <v>34612.5</v>
      </c>
      <c r="N69" s="59">
        <v>23302.45</v>
      </c>
      <c r="O69" s="59">
        <v>149086.45</v>
      </c>
      <c r="P69" s="59">
        <v>39311.68</v>
      </c>
      <c r="Q69" s="77">
        <f t="shared" si="6"/>
        <v>291.12612431595494</v>
      </c>
      <c r="R69" s="77">
        <v>14047.81</v>
      </c>
      <c r="S69" s="59" t="s">
        <v>305</v>
      </c>
      <c r="T69" s="62">
        <v>5.2</v>
      </c>
      <c r="U69" s="161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</row>
    <row r="70" spans="1:42" s="63" customFormat="1" ht="45">
      <c r="A70" s="61">
        <v>35</v>
      </c>
      <c r="B70" s="98" t="s">
        <v>276</v>
      </c>
      <c r="C70" s="59">
        <v>1972</v>
      </c>
      <c r="D70" s="59"/>
      <c r="E70" s="59" t="s">
        <v>269</v>
      </c>
      <c r="F70" s="59">
        <v>2</v>
      </c>
      <c r="G70" s="59">
        <v>1</v>
      </c>
      <c r="H70" s="77">
        <v>866.4</v>
      </c>
      <c r="I70" s="77">
        <v>783</v>
      </c>
      <c r="J70" s="59">
        <v>33</v>
      </c>
      <c r="K70" s="59" t="s">
        <v>289</v>
      </c>
      <c r="L70" s="59">
        <f t="shared" si="5"/>
        <v>189274.98</v>
      </c>
      <c r="M70" s="59">
        <v>26597.98</v>
      </c>
      <c r="N70" s="59">
        <v>17906.65</v>
      </c>
      <c r="O70" s="59">
        <v>114562.1</v>
      </c>
      <c r="P70" s="59">
        <v>30208.25</v>
      </c>
      <c r="Q70" s="77">
        <f t="shared" si="6"/>
        <v>218.4614265927978</v>
      </c>
      <c r="R70" s="77">
        <v>14047.81</v>
      </c>
      <c r="S70" s="59" t="s">
        <v>305</v>
      </c>
      <c r="T70" s="62">
        <v>5.2</v>
      </c>
      <c r="U70" s="161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</row>
    <row r="71" spans="1:42" s="63" customFormat="1" ht="15">
      <c r="A71" s="61"/>
      <c r="B71" s="83" t="s">
        <v>278</v>
      </c>
      <c r="C71" s="59"/>
      <c r="D71" s="59"/>
      <c r="E71" s="59"/>
      <c r="F71" s="59"/>
      <c r="G71" s="59"/>
      <c r="H71" s="84">
        <f>SUM(H65:H70)</f>
        <v>2938.82</v>
      </c>
      <c r="I71" s="84">
        <f>SUM(I65:I70)</f>
        <v>2604.82</v>
      </c>
      <c r="J71" s="85">
        <f>SUM(J65:J70)</f>
        <v>121</v>
      </c>
      <c r="K71" s="59"/>
      <c r="L71" s="84">
        <f>SUM(L65:L70)</f>
        <v>1052160</v>
      </c>
      <c r="M71" s="84">
        <f>SUM(M65:M70)</f>
        <v>147851</v>
      </c>
      <c r="N71" s="84">
        <f>SUM(N65:N70)</f>
        <v>99544</v>
      </c>
      <c r="O71" s="84">
        <f>SUM(O65:O70)</f>
        <v>636840</v>
      </c>
      <c r="P71" s="84">
        <f>SUM(P65:P70)</f>
        <v>167925</v>
      </c>
      <c r="Q71" s="84">
        <f t="shared" si="6"/>
        <v>358.02124662279414</v>
      </c>
      <c r="R71" s="77"/>
      <c r="S71" s="72"/>
      <c r="T71" s="62"/>
      <c r="U71" s="161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</row>
    <row r="72" spans="1:42" s="63" customFormat="1" ht="15.75" customHeight="1">
      <c r="A72" s="188" t="s">
        <v>277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61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</row>
    <row r="73" spans="1:42" s="63" customFormat="1" ht="45">
      <c r="A73" s="61">
        <v>36</v>
      </c>
      <c r="B73" s="98" t="s">
        <v>427</v>
      </c>
      <c r="C73" s="59" t="s">
        <v>366</v>
      </c>
      <c r="D73" s="59"/>
      <c r="E73" s="59" t="s">
        <v>269</v>
      </c>
      <c r="F73" s="59">
        <v>2</v>
      </c>
      <c r="G73" s="59">
        <v>1</v>
      </c>
      <c r="H73" s="59">
        <v>1432.87</v>
      </c>
      <c r="I73" s="59">
        <v>1141.23</v>
      </c>
      <c r="J73" s="59">
        <v>48</v>
      </c>
      <c r="K73" s="59" t="s">
        <v>432</v>
      </c>
      <c r="L73" s="77">
        <f>M73+N73+O73+P73</f>
        <v>447988</v>
      </c>
      <c r="M73" s="77">
        <v>142456.4</v>
      </c>
      <c r="N73" s="77">
        <v>95911.25</v>
      </c>
      <c r="O73" s="77">
        <v>36561.6</v>
      </c>
      <c r="P73" s="77">
        <v>173058.75</v>
      </c>
      <c r="Q73" s="77">
        <f aca="true" t="shared" si="7" ref="Q73:Q78">L73/H73</f>
        <v>312.65083364157255</v>
      </c>
      <c r="R73" s="77">
        <v>14047.81</v>
      </c>
      <c r="S73" s="59" t="s">
        <v>305</v>
      </c>
      <c r="T73" s="62">
        <v>5.2</v>
      </c>
      <c r="U73" s="161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</row>
    <row r="74" spans="1:42" s="63" customFormat="1" ht="70.5" customHeight="1">
      <c r="A74" s="61">
        <v>37</v>
      </c>
      <c r="B74" s="97" t="s">
        <v>38</v>
      </c>
      <c r="C74" s="59" t="s">
        <v>360</v>
      </c>
      <c r="D74" s="59"/>
      <c r="E74" s="59" t="s">
        <v>269</v>
      </c>
      <c r="F74" s="59">
        <v>2</v>
      </c>
      <c r="G74" s="59">
        <v>2</v>
      </c>
      <c r="H74" s="77">
        <v>1007.6</v>
      </c>
      <c r="I74" s="59">
        <v>814.55</v>
      </c>
      <c r="J74" s="59">
        <v>35</v>
      </c>
      <c r="K74" s="59" t="s">
        <v>602</v>
      </c>
      <c r="L74" s="77">
        <f>M74+N74+O74+P74</f>
        <v>445530</v>
      </c>
      <c r="M74" s="77">
        <v>141674.18</v>
      </c>
      <c r="N74" s="77">
        <v>95386.04</v>
      </c>
      <c r="O74" s="77">
        <v>36361.14</v>
      </c>
      <c r="P74" s="77">
        <v>172108.64</v>
      </c>
      <c r="Q74" s="77">
        <f t="shared" si="7"/>
        <v>442.1695117109964</v>
      </c>
      <c r="R74" s="77">
        <v>14047.81</v>
      </c>
      <c r="S74" s="59" t="s">
        <v>305</v>
      </c>
      <c r="T74" s="62">
        <v>5.2</v>
      </c>
      <c r="U74" s="161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</row>
    <row r="75" spans="1:42" s="63" customFormat="1" ht="45">
      <c r="A75" s="61">
        <v>38</v>
      </c>
      <c r="B75" s="98" t="s">
        <v>434</v>
      </c>
      <c r="C75" s="59" t="s">
        <v>429</v>
      </c>
      <c r="D75" s="59"/>
      <c r="E75" s="59" t="s">
        <v>269</v>
      </c>
      <c r="F75" s="59">
        <v>2</v>
      </c>
      <c r="G75" s="59">
        <v>2</v>
      </c>
      <c r="H75" s="59">
        <v>706.28</v>
      </c>
      <c r="I75" s="59">
        <v>632.28</v>
      </c>
      <c r="J75" s="59">
        <v>31</v>
      </c>
      <c r="K75" s="59" t="s">
        <v>603</v>
      </c>
      <c r="L75" s="77">
        <f>M75+N75+O75+P75</f>
        <v>177920</v>
      </c>
      <c r="M75" s="77">
        <v>56577.59</v>
      </c>
      <c r="N75" s="77">
        <v>38091.36</v>
      </c>
      <c r="O75" s="77">
        <v>14520.2</v>
      </c>
      <c r="P75" s="77">
        <v>68730.85</v>
      </c>
      <c r="Q75" s="77">
        <f t="shared" si="7"/>
        <v>251.91142323157956</v>
      </c>
      <c r="R75" s="77">
        <v>14047.81</v>
      </c>
      <c r="S75" s="59" t="s">
        <v>305</v>
      </c>
      <c r="T75" s="62">
        <v>5.2</v>
      </c>
      <c r="U75" s="161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</row>
    <row r="76" spans="1:42" s="63" customFormat="1" ht="90">
      <c r="A76" s="61">
        <v>39</v>
      </c>
      <c r="B76" s="97" t="s">
        <v>39</v>
      </c>
      <c r="C76" s="59" t="s">
        <v>430</v>
      </c>
      <c r="D76" s="59"/>
      <c r="E76" s="59" t="s">
        <v>269</v>
      </c>
      <c r="F76" s="59">
        <v>2</v>
      </c>
      <c r="G76" s="59">
        <v>2</v>
      </c>
      <c r="H76" s="59">
        <v>836.44</v>
      </c>
      <c r="I76" s="59">
        <v>788.44</v>
      </c>
      <c r="J76" s="59">
        <v>40</v>
      </c>
      <c r="K76" s="59" t="s">
        <v>433</v>
      </c>
      <c r="L76" s="77">
        <f>M76+N76+O76+P76</f>
        <v>470485</v>
      </c>
      <c r="M76" s="77">
        <v>149609.76</v>
      </c>
      <c r="N76" s="77">
        <v>100727.94</v>
      </c>
      <c r="O76" s="77">
        <v>38398.19</v>
      </c>
      <c r="P76" s="77">
        <v>181749.11</v>
      </c>
      <c r="Q76" s="77">
        <f t="shared" si="7"/>
        <v>562.4850557123045</v>
      </c>
      <c r="R76" s="77">
        <v>14047.81</v>
      </c>
      <c r="S76" s="59" t="s">
        <v>305</v>
      </c>
      <c r="T76" s="62">
        <v>5.2</v>
      </c>
      <c r="U76" s="161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</row>
    <row r="77" spans="1:42" s="63" customFormat="1" ht="45">
      <c r="A77" s="61">
        <v>40</v>
      </c>
      <c r="B77" s="97" t="s">
        <v>40</v>
      </c>
      <c r="C77" s="59" t="s">
        <v>431</v>
      </c>
      <c r="D77" s="59"/>
      <c r="E77" s="59" t="s">
        <v>269</v>
      </c>
      <c r="F77" s="59">
        <v>2</v>
      </c>
      <c r="G77" s="59">
        <v>2</v>
      </c>
      <c r="H77" s="77">
        <v>378</v>
      </c>
      <c r="I77" s="59">
        <v>262.92</v>
      </c>
      <c r="J77" s="59">
        <v>13</v>
      </c>
      <c r="K77" s="59" t="s">
        <v>289</v>
      </c>
      <c r="L77" s="77">
        <f>M77+N77+O77+P77</f>
        <v>122320</v>
      </c>
      <c r="M77" s="77">
        <v>38896.48</v>
      </c>
      <c r="N77" s="77">
        <v>26188.17</v>
      </c>
      <c r="O77" s="77">
        <v>9982.92</v>
      </c>
      <c r="P77" s="77">
        <v>47252.43</v>
      </c>
      <c r="Q77" s="77">
        <f t="shared" si="7"/>
        <v>323.5978835978836</v>
      </c>
      <c r="R77" s="77">
        <v>14047.81</v>
      </c>
      <c r="S77" s="59" t="s">
        <v>305</v>
      </c>
      <c r="T77" s="62">
        <v>5.2</v>
      </c>
      <c r="U77" s="161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</row>
    <row r="78" spans="1:42" s="63" customFormat="1" ht="15">
      <c r="A78" s="61"/>
      <c r="B78" s="83" t="s">
        <v>286</v>
      </c>
      <c r="C78" s="59"/>
      <c r="D78" s="59"/>
      <c r="E78" s="59"/>
      <c r="F78" s="59"/>
      <c r="G78" s="59"/>
      <c r="H78" s="99">
        <f>SUM(H73:H77)</f>
        <v>4361.1900000000005</v>
      </c>
      <c r="I78" s="99">
        <f>SUM(I73:I77)</f>
        <v>3639.42</v>
      </c>
      <c r="J78" s="99">
        <f>SUM(J73:J77)</f>
        <v>167</v>
      </c>
      <c r="K78" s="59"/>
      <c r="L78" s="84">
        <f>SUM(L73:L77)</f>
        <v>1664243</v>
      </c>
      <c r="M78" s="99">
        <f>SUM(M73:M77)</f>
        <v>529214.4099999999</v>
      </c>
      <c r="N78" s="99">
        <f>SUM(N73:N77)</f>
        <v>356304.75999999995</v>
      </c>
      <c r="O78" s="99">
        <f>SUM(O73:O77)</f>
        <v>135824.05</v>
      </c>
      <c r="P78" s="99">
        <f>SUM(P73:P77)</f>
        <v>642899.78</v>
      </c>
      <c r="Q78" s="84">
        <f t="shared" si="7"/>
        <v>381.60295699109645</v>
      </c>
      <c r="R78" s="77"/>
      <c r="S78" s="72"/>
      <c r="T78" s="90"/>
      <c r="U78" s="161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</row>
    <row r="79" spans="1:42" s="63" customFormat="1" ht="15.75" customHeight="1">
      <c r="A79" s="188" t="s">
        <v>297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61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</row>
    <row r="80" spans="1:42" s="63" customFormat="1" ht="144" customHeight="1">
      <c r="A80" s="61">
        <v>41</v>
      </c>
      <c r="B80" s="98" t="s">
        <v>351</v>
      </c>
      <c r="C80" s="59">
        <v>1973</v>
      </c>
      <c r="D80" s="59"/>
      <c r="E80" s="59" t="s">
        <v>269</v>
      </c>
      <c r="F80" s="59">
        <v>2</v>
      </c>
      <c r="G80" s="59">
        <v>3</v>
      </c>
      <c r="H80" s="59">
        <v>979.65</v>
      </c>
      <c r="I80" s="59">
        <v>890.45</v>
      </c>
      <c r="J80" s="59">
        <v>49</v>
      </c>
      <c r="K80" s="59" t="s">
        <v>498</v>
      </c>
      <c r="L80" s="77">
        <f>M80+N80+O80+P80</f>
        <v>289920</v>
      </c>
      <c r="M80" s="59">
        <v>100328.44</v>
      </c>
      <c r="N80" s="59">
        <v>67548.23</v>
      </c>
      <c r="O80" s="59">
        <v>6214.35</v>
      </c>
      <c r="P80" s="59">
        <v>115828.98</v>
      </c>
      <c r="Q80" s="77">
        <f>L80/H80</f>
        <v>295.94242841831266</v>
      </c>
      <c r="R80" s="77">
        <v>14047.81</v>
      </c>
      <c r="S80" s="59" t="s">
        <v>305</v>
      </c>
      <c r="T80" s="62">
        <v>5.2</v>
      </c>
      <c r="U80" s="161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</row>
    <row r="81" spans="1:42" s="63" customFormat="1" ht="56.25" customHeight="1">
      <c r="A81" s="61">
        <v>42</v>
      </c>
      <c r="B81" s="97" t="s">
        <v>631</v>
      </c>
      <c r="C81" s="59">
        <v>1980</v>
      </c>
      <c r="D81" s="59"/>
      <c r="E81" s="59" t="s">
        <v>269</v>
      </c>
      <c r="F81" s="59">
        <v>2</v>
      </c>
      <c r="G81" s="59">
        <v>2</v>
      </c>
      <c r="H81" s="59">
        <v>639.12</v>
      </c>
      <c r="I81" s="59">
        <v>565.44</v>
      </c>
      <c r="J81" s="59">
        <v>28</v>
      </c>
      <c r="K81" s="59" t="s">
        <v>289</v>
      </c>
      <c r="L81" s="77">
        <f>M81+N81+O81+P81</f>
        <v>100000</v>
      </c>
      <c r="M81" s="59">
        <v>41152.56</v>
      </c>
      <c r="N81" s="59">
        <v>27706.83</v>
      </c>
      <c r="O81" s="59">
        <v>2548.99</v>
      </c>
      <c r="P81" s="59">
        <v>28591.62</v>
      </c>
      <c r="Q81" s="77">
        <f>L81/H81</f>
        <v>156.4651395669045</v>
      </c>
      <c r="R81" s="77">
        <v>14047.81</v>
      </c>
      <c r="S81" s="59" t="s">
        <v>305</v>
      </c>
      <c r="T81" s="62">
        <v>5.2</v>
      </c>
      <c r="U81" s="161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</row>
    <row r="82" spans="1:42" s="63" customFormat="1" ht="15">
      <c r="A82" s="61"/>
      <c r="B82" s="83" t="s">
        <v>463</v>
      </c>
      <c r="C82" s="59"/>
      <c r="D82" s="59"/>
      <c r="E82" s="59"/>
      <c r="F82" s="59"/>
      <c r="G82" s="59"/>
      <c r="H82" s="99">
        <f>SUM(H80:H81)</f>
        <v>1618.77</v>
      </c>
      <c r="I82" s="99">
        <f>SUM(I80:I81)</f>
        <v>1455.89</v>
      </c>
      <c r="J82" s="99">
        <f>SUM(J80:J81)</f>
        <v>77</v>
      </c>
      <c r="K82" s="99"/>
      <c r="L82" s="84">
        <f>SUM(L80:L81)</f>
        <v>389920</v>
      </c>
      <c r="M82" s="84">
        <f>SUM(M80:M81)</f>
        <v>141481</v>
      </c>
      <c r="N82" s="84">
        <f>SUM(N80:N81)</f>
        <v>95255.06</v>
      </c>
      <c r="O82" s="84">
        <f>SUM(O80:O81)</f>
        <v>8763.34</v>
      </c>
      <c r="P82" s="84">
        <f>SUM(P80:P81)</f>
        <v>144420.6</v>
      </c>
      <c r="Q82" s="84">
        <f>L82/H82</f>
        <v>240.87424402478425</v>
      </c>
      <c r="R82" s="99"/>
      <c r="S82" s="99"/>
      <c r="T82" s="173"/>
      <c r="U82" s="161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</row>
    <row r="83" spans="1:42" s="63" customFormat="1" ht="15.75" customHeight="1">
      <c r="A83" s="188" t="s">
        <v>298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61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</row>
    <row r="84" spans="1:42" s="63" customFormat="1" ht="45">
      <c r="A84" s="61">
        <v>43</v>
      </c>
      <c r="B84" s="98" t="s">
        <v>382</v>
      </c>
      <c r="C84" s="59">
        <v>1959</v>
      </c>
      <c r="D84" s="59">
        <v>2009</v>
      </c>
      <c r="E84" s="59" t="s">
        <v>269</v>
      </c>
      <c r="F84" s="59">
        <v>2</v>
      </c>
      <c r="G84" s="59">
        <v>2</v>
      </c>
      <c r="H84" s="77">
        <v>286.5</v>
      </c>
      <c r="I84" s="77">
        <v>183.7</v>
      </c>
      <c r="J84" s="59">
        <v>13</v>
      </c>
      <c r="K84" s="59" t="s">
        <v>289</v>
      </c>
      <c r="L84" s="77">
        <f aca="true" t="shared" si="8" ref="L84:L89">M84+N84+O84+P84</f>
        <v>92753.8</v>
      </c>
      <c r="M84" s="59">
        <v>23497.07</v>
      </c>
      <c r="N84" s="59">
        <v>15820.69</v>
      </c>
      <c r="O84" s="59">
        <v>24852.98</v>
      </c>
      <c r="P84" s="59">
        <v>28583.06</v>
      </c>
      <c r="Q84" s="77">
        <f>L84/H84</f>
        <v>323.7479930191972</v>
      </c>
      <c r="R84" s="59">
        <v>14047.81</v>
      </c>
      <c r="S84" s="59" t="s">
        <v>305</v>
      </c>
      <c r="T84" s="62">
        <v>5.2</v>
      </c>
      <c r="U84" s="161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</row>
    <row r="85" spans="1:42" s="63" customFormat="1" ht="45">
      <c r="A85" s="61">
        <v>44</v>
      </c>
      <c r="B85" s="98" t="s">
        <v>383</v>
      </c>
      <c r="C85" s="59">
        <v>1967</v>
      </c>
      <c r="D85" s="59">
        <v>2009</v>
      </c>
      <c r="E85" s="59" t="s">
        <v>269</v>
      </c>
      <c r="F85" s="59">
        <v>2</v>
      </c>
      <c r="G85" s="59">
        <v>2</v>
      </c>
      <c r="H85" s="77">
        <v>519.9</v>
      </c>
      <c r="I85" s="77">
        <v>519.9</v>
      </c>
      <c r="J85" s="59">
        <v>26</v>
      </c>
      <c r="K85" s="59" t="s">
        <v>289</v>
      </c>
      <c r="L85" s="77">
        <f t="shared" si="8"/>
        <v>160839.90000000002</v>
      </c>
      <c r="M85" s="59">
        <v>40746.07</v>
      </c>
      <c r="N85" s="77">
        <v>27432.7</v>
      </c>
      <c r="O85" s="59">
        <v>43096.44</v>
      </c>
      <c r="P85" s="59">
        <v>49564.69</v>
      </c>
      <c r="Q85" s="77">
        <f aca="true" t="shared" si="9" ref="Q85:Q90">L85/H85</f>
        <v>309.3669936526256</v>
      </c>
      <c r="R85" s="59">
        <v>14047.81</v>
      </c>
      <c r="S85" s="98" t="s">
        <v>305</v>
      </c>
      <c r="T85" s="62">
        <v>5.2</v>
      </c>
      <c r="U85" s="161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</row>
    <row r="86" spans="1:42" s="63" customFormat="1" ht="45">
      <c r="A86" s="61">
        <v>45</v>
      </c>
      <c r="B86" s="98" t="s">
        <v>384</v>
      </c>
      <c r="C86" s="59">
        <v>1978</v>
      </c>
      <c r="D86" s="59">
        <v>2011</v>
      </c>
      <c r="E86" s="59" t="s">
        <v>269</v>
      </c>
      <c r="F86" s="94">
        <v>2</v>
      </c>
      <c r="G86" s="59">
        <v>1</v>
      </c>
      <c r="H86" s="77">
        <v>174.2</v>
      </c>
      <c r="I86" s="77">
        <v>25.9</v>
      </c>
      <c r="J86" s="59">
        <v>15</v>
      </c>
      <c r="K86" s="59" t="s">
        <v>289</v>
      </c>
      <c r="L86" s="77">
        <f t="shared" si="8"/>
        <v>78465.70000000001</v>
      </c>
      <c r="M86" s="59">
        <v>19878.15</v>
      </c>
      <c r="N86" s="59">
        <v>13382.84</v>
      </c>
      <c r="O86" s="59">
        <v>21024.43</v>
      </c>
      <c r="P86" s="59">
        <v>24180.28</v>
      </c>
      <c r="Q86" s="77">
        <f t="shared" si="9"/>
        <v>450.4345579793342</v>
      </c>
      <c r="R86" s="59">
        <v>14047.81</v>
      </c>
      <c r="S86" s="98" t="s">
        <v>305</v>
      </c>
      <c r="T86" s="62">
        <v>5.2</v>
      </c>
      <c r="U86" s="161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</row>
    <row r="87" spans="1:42" s="63" customFormat="1" ht="45">
      <c r="A87" s="61">
        <v>46</v>
      </c>
      <c r="B87" s="98" t="s">
        <v>385</v>
      </c>
      <c r="C87" s="59">
        <v>1971</v>
      </c>
      <c r="D87" s="59">
        <v>2009</v>
      </c>
      <c r="E87" s="59" t="s">
        <v>269</v>
      </c>
      <c r="F87" s="59">
        <v>2</v>
      </c>
      <c r="G87" s="59">
        <v>2</v>
      </c>
      <c r="H87" s="77">
        <v>374.2</v>
      </c>
      <c r="I87" s="77">
        <v>181.2</v>
      </c>
      <c r="J87" s="59">
        <v>15</v>
      </c>
      <c r="K87" s="59" t="s">
        <v>289</v>
      </c>
      <c r="L87" s="77">
        <f t="shared" si="8"/>
        <v>118787.1</v>
      </c>
      <c r="M87" s="59">
        <v>30092.65</v>
      </c>
      <c r="N87" s="77">
        <v>20260.6</v>
      </c>
      <c r="O87" s="59">
        <v>31828.19</v>
      </c>
      <c r="P87" s="59">
        <v>36605.66</v>
      </c>
      <c r="Q87" s="77">
        <f t="shared" si="9"/>
        <v>317.44281133083916</v>
      </c>
      <c r="R87" s="77">
        <v>14047.81</v>
      </c>
      <c r="S87" s="59" t="s">
        <v>305</v>
      </c>
      <c r="T87" s="62">
        <v>5.2</v>
      </c>
      <c r="U87" s="161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</row>
    <row r="88" spans="1:42" s="63" customFormat="1" ht="45">
      <c r="A88" s="61">
        <v>47</v>
      </c>
      <c r="B88" s="98" t="s">
        <v>386</v>
      </c>
      <c r="C88" s="59">
        <v>1975</v>
      </c>
      <c r="D88" s="59">
        <v>2009</v>
      </c>
      <c r="E88" s="59" t="s">
        <v>269</v>
      </c>
      <c r="F88" s="59">
        <v>2</v>
      </c>
      <c r="G88" s="59">
        <v>2</v>
      </c>
      <c r="H88" s="77">
        <v>712.1</v>
      </c>
      <c r="I88" s="77">
        <v>418.6</v>
      </c>
      <c r="J88" s="59">
        <v>43</v>
      </c>
      <c r="K88" s="59" t="s">
        <v>289</v>
      </c>
      <c r="L88" s="77">
        <f t="shared" si="8"/>
        <v>148787.6</v>
      </c>
      <c r="M88" s="59">
        <v>37692.33</v>
      </c>
      <c r="N88" s="59">
        <v>25378.18</v>
      </c>
      <c r="O88" s="59">
        <v>39866.69</v>
      </c>
      <c r="P88" s="77">
        <v>45850.4</v>
      </c>
      <c r="Q88" s="77">
        <f t="shared" si="9"/>
        <v>208.94200252773487</v>
      </c>
      <c r="R88" s="77">
        <v>14047.81</v>
      </c>
      <c r="S88" s="59" t="s">
        <v>305</v>
      </c>
      <c r="T88" s="62">
        <v>5.2</v>
      </c>
      <c r="U88" s="161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</row>
    <row r="89" spans="1:42" s="63" customFormat="1" ht="45">
      <c r="A89" s="61">
        <v>48</v>
      </c>
      <c r="B89" s="98" t="s">
        <v>513</v>
      </c>
      <c r="C89" s="59">
        <v>1984</v>
      </c>
      <c r="D89" s="59"/>
      <c r="E89" s="59" t="s">
        <v>269</v>
      </c>
      <c r="F89" s="59">
        <v>3</v>
      </c>
      <c r="G89" s="59">
        <v>2</v>
      </c>
      <c r="H89" s="77">
        <v>1255.8</v>
      </c>
      <c r="I89" s="77">
        <v>307.62</v>
      </c>
      <c r="J89" s="59">
        <v>62</v>
      </c>
      <c r="K89" s="59" t="s">
        <v>289</v>
      </c>
      <c r="L89" s="77">
        <f t="shared" si="8"/>
        <v>475255.68</v>
      </c>
      <c r="M89" s="59">
        <v>120769.73</v>
      </c>
      <c r="N89" s="59">
        <v>81309.99</v>
      </c>
      <c r="O89" s="59">
        <v>127735.27</v>
      </c>
      <c r="P89" s="59">
        <v>145440.69</v>
      </c>
      <c r="Q89" s="77">
        <f t="shared" si="9"/>
        <v>378.4485427615862</v>
      </c>
      <c r="R89" s="77">
        <v>14047.81</v>
      </c>
      <c r="S89" s="59" t="s">
        <v>305</v>
      </c>
      <c r="T89" s="62">
        <v>5.2</v>
      </c>
      <c r="U89" s="161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</row>
    <row r="90" spans="1:42" s="63" customFormat="1" ht="15">
      <c r="A90" s="61"/>
      <c r="B90" s="174" t="s">
        <v>278</v>
      </c>
      <c r="C90" s="59"/>
      <c r="D90" s="59"/>
      <c r="E90" s="59"/>
      <c r="F90" s="59"/>
      <c r="G90" s="59"/>
      <c r="H90" s="84">
        <f>SUM(H84:H89)</f>
        <v>3322.7</v>
      </c>
      <c r="I90" s="84">
        <f>SUM(I84:I89)</f>
        <v>1636.9199999999996</v>
      </c>
      <c r="J90" s="85">
        <f>SUM(J84:J89)</f>
        <v>174</v>
      </c>
      <c r="K90" s="98"/>
      <c r="L90" s="84">
        <f>SUM(L84:L89)</f>
        <v>1074889.78</v>
      </c>
      <c r="M90" s="84">
        <f>SUM(M84:M89)</f>
        <v>272676</v>
      </c>
      <c r="N90" s="84">
        <f>SUM(N84:N89)</f>
        <v>183585</v>
      </c>
      <c r="O90" s="84">
        <f>SUM(O84:O89)</f>
        <v>288404</v>
      </c>
      <c r="P90" s="84">
        <f>SUM(P84:P89)</f>
        <v>330224.78</v>
      </c>
      <c r="Q90" s="84">
        <f t="shared" si="9"/>
        <v>323.4988954765703</v>
      </c>
      <c r="R90" s="77"/>
      <c r="S90" s="72"/>
      <c r="T90" s="90"/>
      <c r="U90" s="161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</row>
    <row r="91" spans="1:42" s="63" customFormat="1" ht="15.75" customHeight="1">
      <c r="A91" s="188" t="s">
        <v>299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61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</row>
    <row r="92" spans="1:42" s="63" customFormat="1" ht="60">
      <c r="A92" s="61">
        <v>49</v>
      </c>
      <c r="B92" s="98" t="s">
        <v>321</v>
      </c>
      <c r="C92" s="59">
        <v>1963</v>
      </c>
      <c r="D92" s="59"/>
      <c r="E92" s="59" t="s">
        <v>269</v>
      </c>
      <c r="F92" s="59">
        <v>2</v>
      </c>
      <c r="G92" s="59">
        <v>2</v>
      </c>
      <c r="H92" s="59">
        <v>516.87</v>
      </c>
      <c r="I92" s="59">
        <v>474.87</v>
      </c>
      <c r="J92" s="59">
        <v>25</v>
      </c>
      <c r="K92" s="59" t="s">
        <v>303</v>
      </c>
      <c r="L92" s="77">
        <f>M92+N92+O92+P92</f>
        <v>266055</v>
      </c>
      <c r="M92" s="59">
        <v>45738.51</v>
      </c>
      <c r="N92" s="59">
        <v>30794.56</v>
      </c>
      <c r="O92" s="59">
        <v>133883.87</v>
      </c>
      <c r="P92" s="59">
        <v>55638.06</v>
      </c>
      <c r="Q92" s="77">
        <f aca="true" t="shared" si="10" ref="Q92:Q97">L92/H92</f>
        <v>514.7425851761565</v>
      </c>
      <c r="R92" s="77">
        <v>14047.81</v>
      </c>
      <c r="S92" s="59" t="s">
        <v>305</v>
      </c>
      <c r="T92" s="62">
        <v>5.2</v>
      </c>
      <c r="U92" s="161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</row>
    <row r="93" spans="1:42" s="63" customFormat="1" ht="75">
      <c r="A93" s="61">
        <v>50</v>
      </c>
      <c r="B93" s="98" t="s">
        <v>322</v>
      </c>
      <c r="C93" s="59">
        <v>1969</v>
      </c>
      <c r="D93" s="59"/>
      <c r="E93" s="59" t="s">
        <v>269</v>
      </c>
      <c r="F93" s="59">
        <v>2</v>
      </c>
      <c r="G93" s="59">
        <v>2</v>
      </c>
      <c r="H93" s="59">
        <v>383.46</v>
      </c>
      <c r="I93" s="59">
        <v>383.46</v>
      </c>
      <c r="J93" s="59">
        <v>26</v>
      </c>
      <c r="K93" s="59" t="s">
        <v>304</v>
      </c>
      <c r="L93" s="77">
        <f>M93+N93+O93+P93</f>
        <v>60698</v>
      </c>
      <c r="M93" s="59">
        <v>10435.03</v>
      </c>
      <c r="N93" s="59">
        <v>7025.13</v>
      </c>
      <c r="O93" s="59">
        <v>30544.14</v>
      </c>
      <c r="P93" s="77">
        <v>12693.7</v>
      </c>
      <c r="Q93" s="77">
        <f t="shared" si="10"/>
        <v>158.2903040734366</v>
      </c>
      <c r="R93" s="77">
        <v>14047.81</v>
      </c>
      <c r="S93" s="59" t="s">
        <v>305</v>
      </c>
      <c r="T93" s="62">
        <v>5.2</v>
      </c>
      <c r="U93" s="161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63" customFormat="1" ht="45">
      <c r="A94" s="61">
        <v>51</v>
      </c>
      <c r="B94" s="98" t="s">
        <v>323</v>
      </c>
      <c r="C94" s="59">
        <v>1970</v>
      </c>
      <c r="D94" s="59"/>
      <c r="E94" s="59" t="s">
        <v>269</v>
      </c>
      <c r="F94" s="59">
        <v>2</v>
      </c>
      <c r="G94" s="59">
        <v>1</v>
      </c>
      <c r="H94" s="77">
        <v>361.9</v>
      </c>
      <c r="I94" s="77">
        <v>361.9</v>
      </c>
      <c r="J94" s="59">
        <v>19</v>
      </c>
      <c r="K94" s="59" t="s">
        <v>289</v>
      </c>
      <c r="L94" s="77">
        <f>M94+N94+O94+P94</f>
        <v>84852</v>
      </c>
      <c r="M94" s="59">
        <v>14586.69</v>
      </c>
      <c r="N94" s="77">
        <v>9820.8</v>
      </c>
      <c r="O94" s="59">
        <v>42698.92</v>
      </c>
      <c r="P94" s="59">
        <v>17745.59</v>
      </c>
      <c r="Q94" s="77">
        <f t="shared" si="10"/>
        <v>234.46255871787787</v>
      </c>
      <c r="R94" s="77">
        <v>14047.81</v>
      </c>
      <c r="S94" s="59" t="s">
        <v>305</v>
      </c>
      <c r="T94" s="62">
        <v>5.2</v>
      </c>
      <c r="U94" s="161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</row>
    <row r="95" spans="1:42" s="63" customFormat="1" ht="45">
      <c r="A95" s="61">
        <v>52</v>
      </c>
      <c r="B95" s="97" t="s">
        <v>41</v>
      </c>
      <c r="C95" s="59">
        <v>1963</v>
      </c>
      <c r="D95" s="59"/>
      <c r="E95" s="59" t="s">
        <v>269</v>
      </c>
      <c r="F95" s="59">
        <v>2</v>
      </c>
      <c r="G95" s="59">
        <v>2</v>
      </c>
      <c r="H95" s="59">
        <v>328.91</v>
      </c>
      <c r="I95" s="59">
        <v>328.91</v>
      </c>
      <c r="J95" s="59">
        <v>12</v>
      </c>
      <c r="K95" s="59" t="s">
        <v>289</v>
      </c>
      <c r="L95" s="77">
        <f>M95+N95+O95+P95</f>
        <v>165804</v>
      </c>
      <c r="M95" s="59">
        <v>28503.76</v>
      </c>
      <c r="N95" s="59">
        <v>19191.04</v>
      </c>
      <c r="O95" s="59">
        <v>83437.65</v>
      </c>
      <c r="P95" s="59">
        <v>34671.55</v>
      </c>
      <c r="Q95" s="77">
        <f t="shared" si="10"/>
        <v>504.1014259219847</v>
      </c>
      <c r="R95" s="77">
        <v>14047.81</v>
      </c>
      <c r="S95" s="59" t="s">
        <v>305</v>
      </c>
      <c r="T95" s="62">
        <v>5.2</v>
      </c>
      <c r="U95" s="161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</row>
    <row r="96" spans="1:42" s="63" customFormat="1" ht="45">
      <c r="A96" s="61">
        <v>53</v>
      </c>
      <c r="B96" s="97" t="s">
        <v>514</v>
      </c>
      <c r="C96" s="59">
        <v>1970</v>
      </c>
      <c r="D96" s="59"/>
      <c r="E96" s="59" t="s">
        <v>269</v>
      </c>
      <c r="F96" s="59">
        <v>2</v>
      </c>
      <c r="G96" s="59">
        <v>2</v>
      </c>
      <c r="H96" s="59">
        <v>367.59</v>
      </c>
      <c r="I96" s="77">
        <v>266.8</v>
      </c>
      <c r="J96" s="59">
        <v>17</v>
      </c>
      <c r="K96" s="59" t="s">
        <v>289</v>
      </c>
      <c r="L96" s="77">
        <f>M96+N96+O96+P96</f>
        <v>136271.6</v>
      </c>
      <c r="M96" s="59">
        <v>23495.01</v>
      </c>
      <c r="N96" s="59">
        <v>15818.47</v>
      </c>
      <c r="O96" s="59">
        <v>68774.42</v>
      </c>
      <c r="P96" s="77">
        <v>28183.7</v>
      </c>
      <c r="Q96" s="77">
        <f t="shared" si="10"/>
        <v>370.7162871677685</v>
      </c>
      <c r="R96" s="77">
        <v>14047.81</v>
      </c>
      <c r="S96" s="59" t="s">
        <v>305</v>
      </c>
      <c r="T96" s="62">
        <v>5.2</v>
      </c>
      <c r="U96" s="161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</row>
    <row r="97" spans="1:42" s="63" customFormat="1" ht="15">
      <c r="A97" s="61"/>
      <c r="B97" s="83" t="s">
        <v>286</v>
      </c>
      <c r="C97" s="59"/>
      <c r="D97" s="59"/>
      <c r="E97" s="59"/>
      <c r="F97" s="59"/>
      <c r="G97" s="59"/>
      <c r="H97" s="99">
        <f>SUM(H92:H96)</f>
        <v>1958.73</v>
      </c>
      <c r="I97" s="99">
        <f>SUM(I92:I96)</f>
        <v>1815.94</v>
      </c>
      <c r="J97" s="99">
        <f>SUM(J92:J96)</f>
        <v>99</v>
      </c>
      <c r="K97" s="100"/>
      <c r="L97" s="84">
        <f>SUM(L92:L96)</f>
        <v>713680.6</v>
      </c>
      <c r="M97" s="84">
        <f>SUM(M92:M96)</f>
        <v>122758.99999999999</v>
      </c>
      <c r="N97" s="84">
        <f>SUM(N92:N96)</f>
        <v>82650</v>
      </c>
      <c r="O97" s="84">
        <f>SUM(O92:O96)</f>
        <v>359338.99999999994</v>
      </c>
      <c r="P97" s="84">
        <f>SUM(P92:P96)</f>
        <v>148932.6</v>
      </c>
      <c r="Q97" s="84">
        <f t="shared" si="10"/>
        <v>364.35884476165677</v>
      </c>
      <c r="R97" s="77"/>
      <c r="S97" s="72"/>
      <c r="T97" s="90"/>
      <c r="U97" s="161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</row>
    <row r="98" spans="1:42" s="63" customFormat="1" ht="15.75" customHeight="1">
      <c r="A98" s="188" t="s">
        <v>300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61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</row>
    <row r="99" spans="1:42" s="63" customFormat="1" ht="45">
      <c r="A99" s="86" t="s">
        <v>539</v>
      </c>
      <c r="B99" s="101" t="s">
        <v>353</v>
      </c>
      <c r="C99" s="102">
        <v>1958</v>
      </c>
      <c r="D99" s="102"/>
      <c r="E99" s="102" t="s">
        <v>269</v>
      </c>
      <c r="F99" s="102">
        <v>2</v>
      </c>
      <c r="G99" s="102">
        <v>1</v>
      </c>
      <c r="H99" s="103">
        <v>441.8</v>
      </c>
      <c r="I99" s="103">
        <v>199</v>
      </c>
      <c r="J99" s="102">
        <v>17</v>
      </c>
      <c r="K99" s="102" t="s">
        <v>289</v>
      </c>
      <c r="L99" s="103">
        <f>M99+N99+O99+P99</f>
        <v>78181</v>
      </c>
      <c r="M99" s="102">
        <v>15175.36</v>
      </c>
      <c r="N99" s="102">
        <v>10217.49</v>
      </c>
      <c r="O99" s="102">
        <v>34328.11</v>
      </c>
      <c r="P99" s="102">
        <v>18460.04</v>
      </c>
      <c r="Q99" s="77">
        <f>L99/H99</f>
        <v>176.96016296966954</v>
      </c>
      <c r="R99" s="77">
        <v>14047.81</v>
      </c>
      <c r="S99" s="59" t="s">
        <v>305</v>
      </c>
      <c r="T99" s="62">
        <v>5.2</v>
      </c>
      <c r="U99" s="161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</row>
    <row r="100" spans="1:42" s="63" customFormat="1" ht="90">
      <c r="A100" s="104" t="s">
        <v>540</v>
      </c>
      <c r="B100" s="101" t="s">
        <v>354</v>
      </c>
      <c r="C100" s="102">
        <v>1958</v>
      </c>
      <c r="D100" s="102"/>
      <c r="E100" s="102" t="s">
        <v>269</v>
      </c>
      <c r="F100" s="102">
        <v>1</v>
      </c>
      <c r="G100" s="102">
        <v>7</v>
      </c>
      <c r="H100" s="103">
        <v>249.1</v>
      </c>
      <c r="I100" s="103">
        <v>199.2</v>
      </c>
      <c r="J100" s="102">
        <v>10</v>
      </c>
      <c r="K100" s="102" t="s">
        <v>319</v>
      </c>
      <c r="L100" s="103">
        <f aca="true" t="shared" si="11" ref="L100:L106">M100+N100+O100+P100</f>
        <v>246549.77000000002</v>
      </c>
      <c r="M100" s="102">
        <v>47857.89</v>
      </c>
      <c r="N100" s="102">
        <v>32220.78</v>
      </c>
      <c r="O100" s="103">
        <v>108255.3</v>
      </c>
      <c r="P100" s="103">
        <v>58215.8</v>
      </c>
      <c r="Q100" s="77">
        <f aca="true" t="shared" si="12" ref="Q100:Q107">L100/H100</f>
        <v>989.7622240064233</v>
      </c>
      <c r="R100" s="77">
        <v>14047.81</v>
      </c>
      <c r="S100" s="59" t="s">
        <v>305</v>
      </c>
      <c r="T100" s="62">
        <v>5.2</v>
      </c>
      <c r="U100" s="161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</row>
    <row r="101" spans="1:42" s="63" customFormat="1" ht="45">
      <c r="A101" s="86" t="s">
        <v>541</v>
      </c>
      <c r="B101" s="101" t="s">
        <v>355</v>
      </c>
      <c r="C101" s="102">
        <v>1956</v>
      </c>
      <c r="D101" s="102"/>
      <c r="E101" s="102" t="s">
        <v>269</v>
      </c>
      <c r="F101" s="102">
        <v>1</v>
      </c>
      <c r="G101" s="102">
        <v>1</v>
      </c>
      <c r="H101" s="103">
        <v>223.4</v>
      </c>
      <c r="I101" s="103">
        <v>55.4</v>
      </c>
      <c r="J101" s="102">
        <v>14</v>
      </c>
      <c r="K101" s="102" t="s">
        <v>289</v>
      </c>
      <c r="L101" s="103">
        <f t="shared" si="11"/>
        <v>69180</v>
      </c>
      <c r="M101" s="102">
        <v>13428.62</v>
      </c>
      <c r="N101" s="102">
        <v>9040.83</v>
      </c>
      <c r="O101" s="102">
        <v>30375.86</v>
      </c>
      <c r="P101" s="102">
        <v>16334.69</v>
      </c>
      <c r="Q101" s="77">
        <f t="shared" si="12"/>
        <v>309.6687555953447</v>
      </c>
      <c r="R101" s="77">
        <v>14047.81</v>
      </c>
      <c r="S101" s="59" t="s">
        <v>305</v>
      </c>
      <c r="T101" s="62">
        <v>5.2</v>
      </c>
      <c r="U101" s="161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</row>
    <row r="102" spans="1:42" s="63" customFormat="1" ht="75">
      <c r="A102" s="104" t="s">
        <v>542</v>
      </c>
      <c r="B102" s="101" t="s">
        <v>356</v>
      </c>
      <c r="C102" s="102">
        <v>1962</v>
      </c>
      <c r="D102" s="102">
        <v>2009</v>
      </c>
      <c r="E102" s="102" t="s">
        <v>269</v>
      </c>
      <c r="F102" s="102">
        <v>2</v>
      </c>
      <c r="G102" s="102">
        <v>2</v>
      </c>
      <c r="H102" s="103">
        <v>563.2</v>
      </c>
      <c r="I102" s="103">
        <v>460.1</v>
      </c>
      <c r="J102" s="102">
        <v>31</v>
      </c>
      <c r="K102" s="102" t="s">
        <v>426</v>
      </c>
      <c r="L102" s="103">
        <f t="shared" si="11"/>
        <v>573508</v>
      </c>
      <c r="M102" s="102">
        <v>111322.56</v>
      </c>
      <c r="N102" s="102">
        <v>74951.15</v>
      </c>
      <c r="O102" s="102">
        <v>251816.59</v>
      </c>
      <c r="P102" s="103">
        <v>135417.7</v>
      </c>
      <c r="Q102" s="77">
        <f t="shared" si="12"/>
        <v>1018.3025568181818</v>
      </c>
      <c r="R102" s="77">
        <v>14047.81</v>
      </c>
      <c r="S102" s="59" t="s">
        <v>305</v>
      </c>
      <c r="T102" s="62">
        <v>5.2</v>
      </c>
      <c r="U102" s="161"/>
      <c r="V102" s="161"/>
      <c r="W102" s="161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</row>
    <row r="103" spans="1:42" s="63" customFormat="1" ht="45">
      <c r="A103" s="86" t="s">
        <v>543</v>
      </c>
      <c r="B103" s="101" t="s">
        <v>357</v>
      </c>
      <c r="C103" s="102">
        <v>1972</v>
      </c>
      <c r="D103" s="102">
        <v>2009</v>
      </c>
      <c r="E103" s="102" t="s">
        <v>269</v>
      </c>
      <c r="F103" s="102">
        <v>2</v>
      </c>
      <c r="G103" s="102">
        <v>2</v>
      </c>
      <c r="H103" s="103">
        <v>888.4</v>
      </c>
      <c r="I103" s="103">
        <v>802.2</v>
      </c>
      <c r="J103" s="102">
        <v>37</v>
      </c>
      <c r="K103" s="102" t="s">
        <v>271</v>
      </c>
      <c r="L103" s="103">
        <f t="shared" si="11"/>
        <v>312493</v>
      </c>
      <c r="M103" s="102">
        <v>60657.56</v>
      </c>
      <c r="N103" s="102">
        <v>40839.16</v>
      </c>
      <c r="O103" s="102">
        <v>137209.8</v>
      </c>
      <c r="P103" s="102">
        <v>73786.48</v>
      </c>
      <c r="Q103" s="77">
        <f t="shared" si="12"/>
        <v>351.74808644754614</v>
      </c>
      <c r="R103" s="77">
        <v>14047.81</v>
      </c>
      <c r="S103" s="59" t="s">
        <v>305</v>
      </c>
      <c r="T103" s="62">
        <v>5.2</v>
      </c>
      <c r="U103" s="161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</row>
    <row r="104" spans="1:42" s="63" customFormat="1" ht="45">
      <c r="A104" s="104" t="s">
        <v>544</v>
      </c>
      <c r="B104" s="101" t="s">
        <v>358</v>
      </c>
      <c r="C104" s="102">
        <v>1970</v>
      </c>
      <c r="D104" s="102">
        <v>2009</v>
      </c>
      <c r="E104" s="102" t="s">
        <v>269</v>
      </c>
      <c r="F104" s="102">
        <v>2</v>
      </c>
      <c r="G104" s="102">
        <v>3</v>
      </c>
      <c r="H104" s="103">
        <v>726</v>
      </c>
      <c r="I104" s="103">
        <v>626</v>
      </c>
      <c r="J104" s="102">
        <v>28</v>
      </c>
      <c r="K104" s="102" t="s">
        <v>289</v>
      </c>
      <c r="L104" s="103">
        <f t="shared" si="11"/>
        <v>130059.04000000001</v>
      </c>
      <c r="M104" s="102">
        <v>25245.48</v>
      </c>
      <c r="N104" s="102">
        <v>16997.01</v>
      </c>
      <c r="O104" s="102">
        <v>57106.76</v>
      </c>
      <c r="P104" s="102">
        <v>30709.79</v>
      </c>
      <c r="Q104" s="77">
        <f t="shared" si="12"/>
        <v>179.1446831955923</v>
      </c>
      <c r="R104" s="77">
        <v>14047.81</v>
      </c>
      <c r="S104" s="59" t="s">
        <v>305</v>
      </c>
      <c r="T104" s="62">
        <v>5.2</v>
      </c>
      <c r="U104" s="161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</row>
    <row r="105" spans="1:42" s="63" customFormat="1" ht="45">
      <c r="A105" s="86" t="s">
        <v>545</v>
      </c>
      <c r="B105" s="101" t="s">
        <v>425</v>
      </c>
      <c r="C105" s="105">
        <v>1968</v>
      </c>
      <c r="D105" s="102"/>
      <c r="E105" s="102" t="s">
        <v>269</v>
      </c>
      <c r="F105" s="105">
        <v>2</v>
      </c>
      <c r="G105" s="105">
        <v>2</v>
      </c>
      <c r="H105" s="103">
        <v>454.1</v>
      </c>
      <c r="I105" s="106">
        <v>288</v>
      </c>
      <c r="J105" s="105">
        <v>25</v>
      </c>
      <c r="K105" s="102" t="s">
        <v>639</v>
      </c>
      <c r="L105" s="103">
        <f t="shared" si="11"/>
        <v>1008593.8</v>
      </c>
      <c r="M105" s="105">
        <v>197635.09</v>
      </c>
      <c r="N105" s="105">
        <v>133061.82</v>
      </c>
      <c r="O105" s="105">
        <v>447058.38</v>
      </c>
      <c r="P105" s="105">
        <v>230838.51</v>
      </c>
      <c r="Q105" s="77">
        <f t="shared" si="12"/>
        <v>2221.083021360934</v>
      </c>
      <c r="R105" s="77">
        <v>14047.81</v>
      </c>
      <c r="S105" s="59" t="s">
        <v>305</v>
      </c>
      <c r="T105" s="62">
        <v>5.2</v>
      </c>
      <c r="U105" s="161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</row>
    <row r="106" spans="1:42" s="63" customFormat="1" ht="45">
      <c r="A106" s="104" t="s">
        <v>546</v>
      </c>
      <c r="B106" s="109" t="s">
        <v>632</v>
      </c>
      <c r="C106" s="102">
        <v>1965</v>
      </c>
      <c r="D106" s="102"/>
      <c r="E106" s="102" t="s">
        <v>269</v>
      </c>
      <c r="F106" s="105">
        <v>2</v>
      </c>
      <c r="G106" s="105">
        <v>1</v>
      </c>
      <c r="H106" s="103">
        <v>240</v>
      </c>
      <c r="I106" s="106">
        <v>215.2</v>
      </c>
      <c r="J106" s="105">
        <v>7</v>
      </c>
      <c r="K106" s="102" t="s">
        <v>640</v>
      </c>
      <c r="L106" s="103">
        <f t="shared" si="11"/>
        <v>490280.00000000006</v>
      </c>
      <c r="M106" s="105">
        <v>96211.83</v>
      </c>
      <c r="N106" s="105">
        <v>64776.62</v>
      </c>
      <c r="O106" s="105">
        <v>217635.1</v>
      </c>
      <c r="P106" s="105">
        <v>111656.45</v>
      </c>
      <c r="Q106" s="77">
        <f t="shared" si="12"/>
        <v>2042.8333333333335</v>
      </c>
      <c r="R106" s="77">
        <v>14047.81</v>
      </c>
      <c r="S106" s="59" t="s">
        <v>305</v>
      </c>
      <c r="T106" s="62">
        <v>5.2</v>
      </c>
      <c r="U106" s="161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</row>
    <row r="107" spans="1:42" s="63" customFormat="1" ht="15">
      <c r="A107" s="61"/>
      <c r="B107" s="83" t="s">
        <v>554</v>
      </c>
      <c r="C107" s="59"/>
      <c r="D107" s="59"/>
      <c r="E107" s="59"/>
      <c r="F107" s="59"/>
      <c r="G107" s="59"/>
      <c r="H107" s="107">
        <f>SUM(H99:H106)</f>
        <v>3786</v>
      </c>
      <c r="I107" s="107">
        <f>SUM(I99:I106)</f>
        <v>2845.1</v>
      </c>
      <c r="J107" s="108">
        <f>SUM(J99:J106)</f>
        <v>169</v>
      </c>
      <c r="K107" s="59"/>
      <c r="L107" s="107">
        <f>SUM(L99:L106)</f>
        <v>2908844.6100000003</v>
      </c>
      <c r="M107" s="107">
        <f>SUM(M99:M106)</f>
        <v>567534.3899999999</v>
      </c>
      <c r="N107" s="107">
        <f>SUM(N99:N106)</f>
        <v>382104.86</v>
      </c>
      <c r="O107" s="107">
        <f>SUM(O99:O106)</f>
        <v>1283785.9</v>
      </c>
      <c r="P107" s="107">
        <f>SUM(P99:P106)</f>
        <v>675419.46</v>
      </c>
      <c r="Q107" s="84">
        <f t="shared" si="12"/>
        <v>768.3160618066562</v>
      </c>
      <c r="R107" s="77"/>
      <c r="S107" s="72"/>
      <c r="T107" s="90"/>
      <c r="U107" s="161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</row>
    <row r="108" spans="1:42" s="63" customFormat="1" ht="15.75" customHeight="1">
      <c r="A108" s="188" t="s">
        <v>301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61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</row>
    <row r="109" spans="1:42" s="63" customFormat="1" ht="60">
      <c r="A109" s="61">
        <v>62</v>
      </c>
      <c r="B109" s="109" t="s">
        <v>42</v>
      </c>
      <c r="C109" s="95">
        <v>1968</v>
      </c>
      <c r="D109" s="95"/>
      <c r="E109" s="91" t="s">
        <v>269</v>
      </c>
      <c r="F109" s="95">
        <v>2</v>
      </c>
      <c r="G109" s="95" t="s">
        <v>281</v>
      </c>
      <c r="H109" s="91">
        <v>528.64</v>
      </c>
      <c r="I109" s="91">
        <v>443.24</v>
      </c>
      <c r="J109" s="95">
        <v>21</v>
      </c>
      <c r="K109" s="91" t="s">
        <v>312</v>
      </c>
      <c r="L109" s="91">
        <f>M109+N109+O109+P109</f>
        <v>376008.86000000004</v>
      </c>
      <c r="M109" s="91">
        <v>73978.85</v>
      </c>
      <c r="N109" s="91">
        <v>49807.26</v>
      </c>
      <c r="O109" s="91">
        <v>164139.79</v>
      </c>
      <c r="P109" s="91">
        <v>88082.96</v>
      </c>
      <c r="Q109" s="77">
        <f aca="true" t="shared" si="13" ref="Q109:Q114">L109/H109</f>
        <v>711.2758398910413</v>
      </c>
      <c r="R109" s="77">
        <v>14047.81</v>
      </c>
      <c r="S109" s="59" t="s">
        <v>305</v>
      </c>
      <c r="T109" s="62">
        <v>5.2</v>
      </c>
      <c r="U109" s="161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</row>
    <row r="110" spans="1:42" s="63" customFormat="1" ht="60">
      <c r="A110" s="61">
        <v>63</v>
      </c>
      <c r="B110" s="109" t="s">
        <v>43</v>
      </c>
      <c r="C110" s="95">
        <v>1960</v>
      </c>
      <c r="D110" s="95"/>
      <c r="E110" s="91" t="s">
        <v>308</v>
      </c>
      <c r="F110" s="95">
        <v>2</v>
      </c>
      <c r="G110" s="95">
        <v>1</v>
      </c>
      <c r="H110" s="91">
        <v>225.23</v>
      </c>
      <c r="I110" s="91">
        <v>167.58</v>
      </c>
      <c r="J110" s="95">
        <v>6</v>
      </c>
      <c r="K110" s="91" t="s">
        <v>313</v>
      </c>
      <c r="L110" s="91">
        <f>M110+N110+O110+P110</f>
        <v>159872.58000000002</v>
      </c>
      <c r="M110" s="91">
        <v>31454.73</v>
      </c>
      <c r="N110" s="91">
        <v>21177.3</v>
      </c>
      <c r="O110" s="91">
        <v>69789.21</v>
      </c>
      <c r="P110" s="91">
        <v>37451.34</v>
      </c>
      <c r="Q110" s="77">
        <f t="shared" si="13"/>
        <v>709.819207032811</v>
      </c>
      <c r="R110" s="77">
        <v>14047.81</v>
      </c>
      <c r="S110" s="59" t="s">
        <v>305</v>
      </c>
      <c r="T110" s="62">
        <v>5.2</v>
      </c>
      <c r="U110" s="161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</row>
    <row r="111" spans="1:42" s="63" customFormat="1" ht="60">
      <c r="A111" s="61">
        <v>64</v>
      </c>
      <c r="B111" s="80" t="s">
        <v>309</v>
      </c>
      <c r="C111" s="95">
        <v>1964</v>
      </c>
      <c r="D111" s="95"/>
      <c r="E111" s="91" t="s">
        <v>269</v>
      </c>
      <c r="F111" s="95">
        <v>2</v>
      </c>
      <c r="G111" s="95">
        <v>2</v>
      </c>
      <c r="H111" s="91">
        <v>550.2</v>
      </c>
      <c r="I111" s="91">
        <v>390.5</v>
      </c>
      <c r="J111" s="95">
        <v>31</v>
      </c>
      <c r="K111" s="133" t="s">
        <v>633</v>
      </c>
      <c r="L111" s="91">
        <f>M111+N111+O111+P111</f>
        <v>305794.96</v>
      </c>
      <c r="M111" s="91">
        <v>61094.51</v>
      </c>
      <c r="N111" s="91">
        <v>41134.2</v>
      </c>
      <c r="O111" s="91">
        <v>135554.79</v>
      </c>
      <c r="P111" s="91">
        <v>68011.46</v>
      </c>
      <c r="Q111" s="77">
        <f t="shared" si="13"/>
        <v>555.7887313704108</v>
      </c>
      <c r="R111" s="77">
        <v>14047.81</v>
      </c>
      <c r="S111" s="59" t="s">
        <v>305</v>
      </c>
      <c r="T111" s="62">
        <v>5.2</v>
      </c>
      <c r="U111" s="161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</row>
    <row r="112" spans="1:42" s="63" customFormat="1" ht="60">
      <c r="A112" s="61">
        <v>65</v>
      </c>
      <c r="B112" s="80" t="s">
        <v>310</v>
      </c>
      <c r="C112" s="95">
        <v>1968</v>
      </c>
      <c r="D112" s="95"/>
      <c r="E112" s="91" t="s">
        <v>311</v>
      </c>
      <c r="F112" s="95">
        <v>2</v>
      </c>
      <c r="G112" s="95">
        <v>2</v>
      </c>
      <c r="H112" s="91">
        <v>630.6</v>
      </c>
      <c r="I112" s="91">
        <v>489.5</v>
      </c>
      <c r="J112" s="95">
        <v>29</v>
      </c>
      <c r="K112" s="133" t="s">
        <v>633</v>
      </c>
      <c r="L112" s="91">
        <f>M112+N112+O112+P112</f>
        <v>384689.99000000005</v>
      </c>
      <c r="M112" s="91">
        <v>77376.7</v>
      </c>
      <c r="N112" s="91">
        <v>52095.65</v>
      </c>
      <c r="O112" s="91">
        <v>171679.81</v>
      </c>
      <c r="P112" s="91">
        <v>83537.83</v>
      </c>
      <c r="Q112" s="77">
        <f t="shared" si="13"/>
        <v>610.0380431335237</v>
      </c>
      <c r="R112" s="77">
        <v>14047.81</v>
      </c>
      <c r="S112" s="59" t="s">
        <v>305</v>
      </c>
      <c r="T112" s="62">
        <v>5.2</v>
      </c>
      <c r="U112" s="161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</row>
    <row r="113" spans="1:42" s="63" customFormat="1" ht="45">
      <c r="A113" s="61">
        <v>66</v>
      </c>
      <c r="B113" s="75" t="s">
        <v>0</v>
      </c>
      <c r="C113" s="95">
        <v>1971</v>
      </c>
      <c r="D113" s="95"/>
      <c r="E113" s="91" t="s">
        <v>269</v>
      </c>
      <c r="F113" s="95">
        <v>2</v>
      </c>
      <c r="G113" s="95">
        <v>1</v>
      </c>
      <c r="H113" s="91">
        <v>462.1</v>
      </c>
      <c r="I113" s="91">
        <v>197.6</v>
      </c>
      <c r="J113" s="95">
        <v>31</v>
      </c>
      <c r="K113" s="91" t="s">
        <v>315</v>
      </c>
      <c r="L113" s="91">
        <f>M113+N113+O113+P113</f>
        <v>118332.89</v>
      </c>
      <c r="M113" s="91">
        <v>23281.48</v>
      </c>
      <c r="N113" s="91">
        <v>15674.59</v>
      </c>
      <c r="O113" s="91">
        <v>51656.38</v>
      </c>
      <c r="P113" s="91">
        <v>27720.44</v>
      </c>
      <c r="Q113" s="77">
        <f t="shared" si="13"/>
        <v>256.0763687513525</v>
      </c>
      <c r="R113" s="77">
        <v>14047.81</v>
      </c>
      <c r="S113" s="59" t="s">
        <v>305</v>
      </c>
      <c r="T113" s="62">
        <v>5.2</v>
      </c>
      <c r="U113" s="161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</row>
    <row r="114" spans="1:42" s="63" customFormat="1" ht="15">
      <c r="A114" s="61"/>
      <c r="B114" s="110" t="s">
        <v>286</v>
      </c>
      <c r="C114" s="111"/>
      <c r="D114" s="111"/>
      <c r="E114" s="112"/>
      <c r="F114" s="112"/>
      <c r="G114" s="112"/>
      <c r="H114" s="113">
        <f>SUM(H109:H113)</f>
        <v>2396.77</v>
      </c>
      <c r="I114" s="113">
        <f>SUM(I109:I113)</f>
        <v>1688.42</v>
      </c>
      <c r="J114" s="114">
        <f>SUM(J109:J113)</f>
        <v>118</v>
      </c>
      <c r="K114" s="112"/>
      <c r="L114" s="113">
        <f>SUM(L109:L113)</f>
        <v>1344699.28</v>
      </c>
      <c r="M114" s="100">
        <f>SUM(M109:M113)</f>
        <v>267186.26999999996</v>
      </c>
      <c r="N114" s="100">
        <f>SUM(N109:N113)</f>
        <v>179889</v>
      </c>
      <c r="O114" s="100">
        <f>SUM(O109:O113)</f>
        <v>592819.9800000001</v>
      </c>
      <c r="P114" s="100">
        <f>SUM(P109:P113)</f>
        <v>304804.03</v>
      </c>
      <c r="Q114" s="84">
        <f t="shared" si="13"/>
        <v>561.0464416694134</v>
      </c>
      <c r="R114" s="77"/>
      <c r="S114" s="72"/>
      <c r="T114" s="90"/>
      <c r="U114" s="161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</row>
    <row r="115" spans="1:42" s="63" customFormat="1" ht="15.75" customHeight="1">
      <c r="A115" s="188" t="s">
        <v>316</v>
      </c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61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</row>
    <row r="116" spans="1:42" s="63" customFormat="1" ht="81.75" customHeight="1">
      <c r="A116" s="61">
        <v>67</v>
      </c>
      <c r="B116" s="75" t="s">
        <v>613</v>
      </c>
      <c r="C116" s="72">
        <v>1973</v>
      </c>
      <c r="D116" s="72">
        <v>2008</v>
      </c>
      <c r="E116" s="72" t="s">
        <v>269</v>
      </c>
      <c r="F116" s="72">
        <v>2</v>
      </c>
      <c r="G116" s="72">
        <v>2</v>
      </c>
      <c r="H116" s="72">
        <v>724.29</v>
      </c>
      <c r="I116" s="72">
        <v>724.29</v>
      </c>
      <c r="J116" s="72">
        <v>33</v>
      </c>
      <c r="K116" s="72" t="s">
        <v>499</v>
      </c>
      <c r="L116" s="77">
        <f>M116+N116+O116+P116</f>
        <v>169458.89</v>
      </c>
      <c r="M116" s="72">
        <v>37137.78</v>
      </c>
      <c r="N116" s="72">
        <v>25004.24</v>
      </c>
      <c r="O116" s="72">
        <v>62141.18</v>
      </c>
      <c r="P116" s="72">
        <v>45175.69</v>
      </c>
      <c r="Q116" s="77">
        <f>L116/H116</f>
        <v>233.9655248588273</v>
      </c>
      <c r="R116" s="77">
        <v>14047.81</v>
      </c>
      <c r="S116" s="59" t="s">
        <v>305</v>
      </c>
      <c r="T116" s="62">
        <v>5.2</v>
      </c>
      <c r="U116" s="161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</row>
    <row r="117" spans="1:42" s="63" customFormat="1" ht="87" customHeight="1">
      <c r="A117" s="61">
        <v>68</v>
      </c>
      <c r="B117" s="75" t="s">
        <v>44</v>
      </c>
      <c r="C117" s="72">
        <v>1974</v>
      </c>
      <c r="D117" s="72">
        <v>2009</v>
      </c>
      <c r="E117" s="72" t="s">
        <v>269</v>
      </c>
      <c r="F117" s="72">
        <v>2</v>
      </c>
      <c r="G117" s="72">
        <v>3</v>
      </c>
      <c r="H117" s="72">
        <v>835.17</v>
      </c>
      <c r="I117" s="72">
        <v>835.17</v>
      </c>
      <c r="J117" s="72">
        <v>45</v>
      </c>
      <c r="K117" s="72" t="s">
        <v>499</v>
      </c>
      <c r="L117" s="77">
        <f>M117+N117+O117+P117</f>
        <v>169458.89</v>
      </c>
      <c r="M117" s="72">
        <v>37137.78</v>
      </c>
      <c r="N117" s="72">
        <v>25004.24</v>
      </c>
      <c r="O117" s="72">
        <v>62141.18</v>
      </c>
      <c r="P117" s="72">
        <v>45175.69</v>
      </c>
      <c r="Q117" s="77">
        <f>L117/H117</f>
        <v>202.9034687548643</v>
      </c>
      <c r="R117" s="77">
        <v>14047.81</v>
      </c>
      <c r="S117" s="59" t="s">
        <v>305</v>
      </c>
      <c r="T117" s="62">
        <v>5.2</v>
      </c>
      <c r="U117" s="161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</row>
    <row r="118" spans="1:42" s="63" customFormat="1" ht="86.25" customHeight="1">
      <c r="A118" s="61">
        <v>69</v>
      </c>
      <c r="B118" s="75" t="s">
        <v>45</v>
      </c>
      <c r="C118" s="72">
        <v>1978</v>
      </c>
      <c r="D118" s="72">
        <v>2009</v>
      </c>
      <c r="E118" s="72" t="s">
        <v>269</v>
      </c>
      <c r="F118" s="72">
        <v>2</v>
      </c>
      <c r="G118" s="72">
        <v>3</v>
      </c>
      <c r="H118" s="77">
        <v>852.9</v>
      </c>
      <c r="I118" s="77">
        <v>852.9</v>
      </c>
      <c r="J118" s="72">
        <v>33</v>
      </c>
      <c r="K118" s="72" t="s">
        <v>500</v>
      </c>
      <c r="L118" s="77">
        <f>M118+N118+O118+P118</f>
        <v>169458.89</v>
      </c>
      <c r="M118" s="72">
        <v>37137.79</v>
      </c>
      <c r="N118" s="72">
        <v>25003.39</v>
      </c>
      <c r="O118" s="72">
        <v>62142.02</v>
      </c>
      <c r="P118" s="72">
        <v>45175.69</v>
      </c>
      <c r="Q118" s="77">
        <f>L118/H118</f>
        <v>198.6855317153242</v>
      </c>
      <c r="R118" s="77">
        <v>14047.81</v>
      </c>
      <c r="S118" s="59" t="s">
        <v>305</v>
      </c>
      <c r="T118" s="62">
        <v>5.2</v>
      </c>
      <c r="U118" s="161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</row>
    <row r="119" spans="1:42" s="63" customFormat="1" ht="115.5" customHeight="1">
      <c r="A119" s="61">
        <v>70</v>
      </c>
      <c r="B119" s="75" t="s">
        <v>46</v>
      </c>
      <c r="C119" s="72">
        <v>1989</v>
      </c>
      <c r="D119" s="72"/>
      <c r="E119" s="72" t="s">
        <v>269</v>
      </c>
      <c r="F119" s="72">
        <v>2</v>
      </c>
      <c r="G119" s="72">
        <v>3</v>
      </c>
      <c r="H119" s="77">
        <v>878.6</v>
      </c>
      <c r="I119" s="77">
        <v>878.6</v>
      </c>
      <c r="J119" s="72">
        <v>38</v>
      </c>
      <c r="K119" s="136" t="s">
        <v>1</v>
      </c>
      <c r="L119" s="77">
        <f>M119+N119+O119+P119</f>
        <v>281121.77</v>
      </c>
      <c r="M119" s="72">
        <v>62902.64</v>
      </c>
      <c r="N119" s="72">
        <v>42350.13</v>
      </c>
      <c r="O119" s="72">
        <v>105253.61</v>
      </c>
      <c r="P119" s="72">
        <v>70615.39</v>
      </c>
      <c r="Q119" s="77">
        <f>L119/H119</f>
        <v>319.9655929888459</v>
      </c>
      <c r="R119" s="77">
        <v>14047.81</v>
      </c>
      <c r="S119" s="59" t="s">
        <v>305</v>
      </c>
      <c r="T119" s="62">
        <v>5.2</v>
      </c>
      <c r="U119" s="161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</row>
    <row r="120" spans="1:42" s="63" customFormat="1" ht="15">
      <c r="A120" s="61"/>
      <c r="B120" s="83" t="s">
        <v>302</v>
      </c>
      <c r="C120" s="80"/>
      <c r="D120" s="80"/>
      <c r="E120" s="80"/>
      <c r="F120" s="80"/>
      <c r="G120" s="80"/>
      <c r="H120" s="172">
        <f>SUM(H116:H119)</f>
        <v>3290.96</v>
      </c>
      <c r="I120" s="172">
        <f>SUM(I116:I119)</f>
        <v>3290.96</v>
      </c>
      <c r="J120" s="172">
        <f>SUM(J116:J119)</f>
        <v>149</v>
      </c>
      <c r="K120" s="80"/>
      <c r="L120" s="172">
        <f>SUM(L116:L119)</f>
        <v>789498.4400000001</v>
      </c>
      <c r="M120" s="172">
        <f>SUM(M116:M119)</f>
        <v>174315.99</v>
      </c>
      <c r="N120" s="172">
        <f>SUM(N116:N119)</f>
        <v>117362</v>
      </c>
      <c r="O120" s="172">
        <f>SUM(O116:O119)</f>
        <v>291677.99</v>
      </c>
      <c r="P120" s="172">
        <f>SUM(P116:P119)</f>
        <v>206142.46000000002</v>
      </c>
      <c r="Q120" s="84">
        <f>L120/H120</f>
        <v>239.89912973721954</v>
      </c>
      <c r="R120" s="77"/>
      <c r="S120" s="72"/>
      <c r="T120" s="90"/>
      <c r="U120" s="161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</row>
    <row r="121" spans="1:42" s="63" customFormat="1" ht="15.75" customHeight="1">
      <c r="A121" s="188" t="s">
        <v>270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61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</row>
    <row r="122" spans="1:43" s="63" customFormat="1" ht="45">
      <c r="A122" s="61">
        <v>71</v>
      </c>
      <c r="B122" s="97" t="s">
        <v>47</v>
      </c>
      <c r="C122" s="115">
        <v>1962</v>
      </c>
      <c r="D122" s="115">
        <v>2009</v>
      </c>
      <c r="E122" s="115" t="s">
        <v>269</v>
      </c>
      <c r="F122" s="115">
        <v>2</v>
      </c>
      <c r="G122" s="115">
        <v>1</v>
      </c>
      <c r="H122" s="116">
        <v>231.4</v>
      </c>
      <c r="I122" s="116">
        <v>231.4</v>
      </c>
      <c r="J122" s="115">
        <v>31</v>
      </c>
      <c r="K122" s="59" t="s">
        <v>271</v>
      </c>
      <c r="L122" s="116">
        <f>M122+N122+O122+P122</f>
        <v>84801</v>
      </c>
      <c r="M122" s="116">
        <v>27085.34</v>
      </c>
      <c r="N122" s="116">
        <v>18236.05</v>
      </c>
      <c r="O122" s="116">
        <v>6532.23</v>
      </c>
      <c r="P122" s="116">
        <v>32947.38</v>
      </c>
      <c r="Q122" s="175">
        <f>L122/H122</f>
        <v>366.46931719965426</v>
      </c>
      <c r="R122" s="77">
        <v>14047.81</v>
      </c>
      <c r="S122" s="59" t="s">
        <v>305</v>
      </c>
      <c r="T122" s="62">
        <v>5.2</v>
      </c>
      <c r="U122" s="161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17"/>
    </row>
    <row r="123" spans="1:43" s="63" customFormat="1" ht="45">
      <c r="A123" s="61">
        <v>72</v>
      </c>
      <c r="B123" s="97" t="s">
        <v>48</v>
      </c>
      <c r="C123" s="115">
        <v>1966</v>
      </c>
      <c r="D123" s="115"/>
      <c r="E123" s="115" t="s">
        <v>269</v>
      </c>
      <c r="F123" s="115">
        <v>2</v>
      </c>
      <c r="G123" s="115">
        <v>2</v>
      </c>
      <c r="H123" s="116">
        <v>364.3</v>
      </c>
      <c r="I123" s="116">
        <v>223.9</v>
      </c>
      <c r="J123" s="115">
        <v>13</v>
      </c>
      <c r="K123" s="59" t="s">
        <v>271</v>
      </c>
      <c r="L123" s="116">
        <f aca="true" t="shared" si="14" ref="L123:L128">M123+N123+O123+P123</f>
        <v>113385</v>
      </c>
      <c r="M123" s="116">
        <v>36214.53</v>
      </c>
      <c r="N123" s="116">
        <v>24382.03</v>
      </c>
      <c r="O123" s="116">
        <v>8734.6</v>
      </c>
      <c r="P123" s="116">
        <v>44053.84</v>
      </c>
      <c r="Q123" s="175">
        <f aca="true" t="shared" si="15" ref="Q123:Q129">L123/H123</f>
        <v>311.2407356574252</v>
      </c>
      <c r="R123" s="77">
        <v>14047.81</v>
      </c>
      <c r="S123" s="59" t="s">
        <v>305</v>
      </c>
      <c r="T123" s="62">
        <v>5.2</v>
      </c>
      <c r="U123" s="161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17"/>
    </row>
    <row r="124" spans="1:43" s="63" customFormat="1" ht="45">
      <c r="A124" s="61">
        <v>73</v>
      </c>
      <c r="B124" s="97" t="s">
        <v>677</v>
      </c>
      <c r="C124" s="115">
        <v>1963</v>
      </c>
      <c r="D124" s="115">
        <v>2009</v>
      </c>
      <c r="E124" s="115" t="s">
        <v>269</v>
      </c>
      <c r="F124" s="115">
        <v>2</v>
      </c>
      <c r="G124" s="115">
        <v>2</v>
      </c>
      <c r="H124" s="116">
        <v>514.8</v>
      </c>
      <c r="I124" s="116">
        <v>473.6</v>
      </c>
      <c r="J124" s="115">
        <v>19</v>
      </c>
      <c r="K124" s="59" t="s">
        <v>271</v>
      </c>
      <c r="L124" s="116">
        <f t="shared" si="14"/>
        <v>157561</v>
      </c>
      <c r="M124" s="116">
        <v>50324.72</v>
      </c>
      <c r="N124" s="116">
        <v>33882.45</v>
      </c>
      <c r="O124" s="116">
        <v>12136.79</v>
      </c>
      <c r="P124" s="116">
        <v>61217.04</v>
      </c>
      <c r="Q124" s="175">
        <f t="shared" si="15"/>
        <v>306.0625485625486</v>
      </c>
      <c r="R124" s="77">
        <v>14047.81</v>
      </c>
      <c r="S124" s="59" t="s">
        <v>305</v>
      </c>
      <c r="T124" s="62">
        <v>5.2</v>
      </c>
      <c r="U124" s="161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17"/>
    </row>
    <row r="125" spans="1:43" s="63" customFormat="1" ht="45">
      <c r="A125" s="61">
        <v>74</v>
      </c>
      <c r="B125" s="118" t="s">
        <v>272</v>
      </c>
      <c r="C125" s="115">
        <v>1970</v>
      </c>
      <c r="D125" s="115">
        <v>2009</v>
      </c>
      <c r="E125" s="115" t="s">
        <v>269</v>
      </c>
      <c r="F125" s="115">
        <v>2</v>
      </c>
      <c r="G125" s="115">
        <v>2</v>
      </c>
      <c r="H125" s="115">
        <v>724.49</v>
      </c>
      <c r="I125" s="115">
        <v>550.04</v>
      </c>
      <c r="J125" s="115">
        <v>48</v>
      </c>
      <c r="K125" s="59" t="s">
        <v>271</v>
      </c>
      <c r="L125" s="116">
        <f t="shared" si="14"/>
        <v>154029</v>
      </c>
      <c r="M125" s="116">
        <v>49196.77</v>
      </c>
      <c r="N125" s="116">
        <v>33122.8</v>
      </c>
      <c r="O125" s="116">
        <v>11864.16</v>
      </c>
      <c r="P125" s="116">
        <v>59845.27</v>
      </c>
      <c r="Q125" s="175">
        <f t="shared" si="15"/>
        <v>212.60334856243702</v>
      </c>
      <c r="R125" s="77">
        <v>14047.81</v>
      </c>
      <c r="S125" s="59" t="s">
        <v>305</v>
      </c>
      <c r="T125" s="62">
        <v>5.2</v>
      </c>
      <c r="U125" s="161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17"/>
    </row>
    <row r="126" spans="1:43" s="63" customFormat="1" ht="45">
      <c r="A126" s="61">
        <v>75</v>
      </c>
      <c r="B126" s="97" t="s">
        <v>49</v>
      </c>
      <c r="C126" s="115">
        <v>1959</v>
      </c>
      <c r="D126" s="115"/>
      <c r="E126" s="115" t="s">
        <v>269</v>
      </c>
      <c r="F126" s="115">
        <v>2</v>
      </c>
      <c r="G126" s="115">
        <v>1</v>
      </c>
      <c r="H126" s="116">
        <v>249.5</v>
      </c>
      <c r="I126" s="116">
        <v>139.4</v>
      </c>
      <c r="J126" s="176">
        <v>18</v>
      </c>
      <c r="K126" s="59" t="s">
        <v>271</v>
      </c>
      <c r="L126" s="116">
        <f t="shared" si="14"/>
        <v>118369</v>
      </c>
      <c r="M126" s="116">
        <v>37807.25</v>
      </c>
      <c r="N126" s="116">
        <v>25454.04</v>
      </c>
      <c r="O126" s="116">
        <v>9117.98</v>
      </c>
      <c r="P126" s="116">
        <v>45989.73</v>
      </c>
      <c r="Q126" s="175">
        <f t="shared" si="15"/>
        <v>474.4248496993988</v>
      </c>
      <c r="R126" s="77">
        <v>14047.81</v>
      </c>
      <c r="S126" s="59" t="s">
        <v>305</v>
      </c>
      <c r="T126" s="62">
        <v>5.2</v>
      </c>
      <c r="U126" s="161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17"/>
    </row>
    <row r="127" spans="1:43" s="63" customFormat="1" ht="45">
      <c r="A127" s="61">
        <v>76</v>
      </c>
      <c r="B127" s="119" t="s">
        <v>50</v>
      </c>
      <c r="C127" s="177">
        <v>1961</v>
      </c>
      <c r="D127" s="177"/>
      <c r="E127" s="177" t="s">
        <v>269</v>
      </c>
      <c r="F127" s="177">
        <v>2</v>
      </c>
      <c r="G127" s="177">
        <v>1</v>
      </c>
      <c r="H127" s="178">
        <v>259.5</v>
      </c>
      <c r="I127" s="178">
        <v>134.8</v>
      </c>
      <c r="J127" s="177">
        <v>16</v>
      </c>
      <c r="K127" s="59" t="s">
        <v>271</v>
      </c>
      <c r="L127" s="116">
        <f t="shared" si="14"/>
        <v>121342</v>
      </c>
      <c r="M127" s="116">
        <v>38756.83</v>
      </c>
      <c r="N127" s="116">
        <v>26093.35</v>
      </c>
      <c r="O127" s="116">
        <v>9346.99</v>
      </c>
      <c r="P127" s="116">
        <v>47144.83</v>
      </c>
      <c r="Q127" s="175">
        <f t="shared" si="15"/>
        <v>467.59922928709057</v>
      </c>
      <c r="R127" s="77">
        <v>14047.81</v>
      </c>
      <c r="S127" s="59" t="s">
        <v>305</v>
      </c>
      <c r="T127" s="62">
        <v>5.2</v>
      </c>
      <c r="U127" s="161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17"/>
    </row>
    <row r="128" spans="1:43" s="63" customFormat="1" ht="45">
      <c r="A128" s="61">
        <v>77</v>
      </c>
      <c r="B128" s="119" t="s">
        <v>2</v>
      </c>
      <c r="C128" s="177">
        <v>1981</v>
      </c>
      <c r="D128" s="177"/>
      <c r="E128" s="177" t="s">
        <v>269</v>
      </c>
      <c r="F128" s="177">
        <v>2</v>
      </c>
      <c r="G128" s="177">
        <v>3</v>
      </c>
      <c r="H128" s="178">
        <v>878.31</v>
      </c>
      <c r="I128" s="178">
        <v>694.31</v>
      </c>
      <c r="J128" s="177">
        <v>46</v>
      </c>
      <c r="K128" s="59" t="s">
        <v>271</v>
      </c>
      <c r="L128" s="116">
        <f t="shared" si="14"/>
        <v>251292</v>
      </c>
      <c r="M128" s="116">
        <v>80262.56</v>
      </c>
      <c r="N128" s="116">
        <v>54039.28</v>
      </c>
      <c r="O128" s="116">
        <v>19356.25</v>
      </c>
      <c r="P128" s="116">
        <v>97633.91</v>
      </c>
      <c r="Q128" s="175">
        <f t="shared" si="15"/>
        <v>286.10854937322813</v>
      </c>
      <c r="R128" s="77">
        <v>14047.81</v>
      </c>
      <c r="S128" s="59" t="s">
        <v>305</v>
      </c>
      <c r="T128" s="62">
        <v>5.2</v>
      </c>
      <c r="U128" s="161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17"/>
    </row>
    <row r="129" spans="1:42" s="63" customFormat="1" ht="15">
      <c r="A129" s="61"/>
      <c r="B129" s="125" t="s">
        <v>279</v>
      </c>
      <c r="C129" s="59"/>
      <c r="D129" s="59"/>
      <c r="E129" s="59"/>
      <c r="F129" s="59"/>
      <c r="G129" s="59"/>
      <c r="H129" s="84">
        <f>SUM(H122:H128)</f>
        <v>3222.2999999999997</v>
      </c>
      <c r="I129" s="84">
        <f>SUM(I122:I128)</f>
        <v>2447.45</v>
      </c>
      <c r="J129" s="85">
        <f>SUM(J122:J128)</f>
        <v>191</v>
      </c>
      <c r="K129" s="99"/>
      <c r="L129" s="121">
        <f>SUM(L122:L128)</f>
        <v>1000779</v>
      </c>
      <c r="M129" s="121">
        <f>SUM(M122:M128)</f>
        <v>319648</v>
      </c>
      <c r="N129" s="121">
        <f>SUM(N122:N128)</f>
        <v>215210</v>
      </c>
      <c r="O129" s="121">
        <f>SUM(O122:O128)</f>
        <v>77089</v>
      </c>
      <c r="P129" s="121">
        <f>SUM(P122:P128)</f>
        <v>388832</v>
      </c>
      <c r="Q129" s="84">
        <f t="shared" si="15"/>
        <v>310.5790894702542</v>
      </c>
      <c r="R129" s="77"/>
      <c r="S129" s="72"/>
      <c r="T129" s="90"/>
      <c r="U129" s="161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</row>
    <row r="130" spans="1:42" s="63" customFormat="1" ht="15.75" customHeight="1">
      <c r="A130" s="188" t="s">
        <v>290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61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</row>
    <row r="131" spans="1:42" s="63" customFormat="1" ht="45">
      <c r="A131" s="66">
        <v>78</v>
      </c>
      <c r="B131" s="119" t="s">
        <v>51</v>
      </c>
      <c r="C131" s="65">
        <v>1952</v>
      </c>
      <c r="D131" s="65"/>
      <c r="E131" s="65" t="s">
        <v>269</v>
      </c>
      <c r="F131" s="65">
        <v>2</v>
      </c>
      <c r="G131" s="65">
        <v>2</v>
      </c>
      <c r="H131" s="122">
        <v>260</v>
      </c>
      <c r="I131" s="122">
        <v>260</v>
      </c>
      <c r="J131" s="65">
        <v>22</v>
      </c>
      <c r="K131" s="59" t="s">
        <v>289</v>
      </c>
      <c r="L131" s="122">
        <f>M131+N131+O131+P131</f>
        <v>112450</v>
      </c>
      <c r="M131" s="122">
        <v>32076.46</v>
      </c>
      <c r="N131" s="122">
        <v>21595.62</v>
      </c>
      <c r="O131" s="122">
        <v>34661.48</v>
      </c>
      <c r="P131" s="122">
        <v>24116.44</v>
      </c>
      <c r="Q131" s="122">
        <f>L131/H131</f>
        <v>432.5</v>
      </c>
      <c r="R131" s="77">
        <v>14047.81</v>
      </c>
      <c r="S131" s="59" t="s">
        <v>305</v>
      </c>
      <c r="T131" s="62">
        <v>5.2</v>
      </c>
      <c r="U131" s="161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</row>
    <row r="132" spans="1:42" s="63" customFormat="1" ht="45">
      <c r="A132" s="66">
        <v>79</v>
      </c>
      <c r="B132" s="119" t="s">
        <v>3</v>
      </c>
      <c r="C132" s="65">
        <v>1960</v>
      </c>
      <c r="D132" s="65"/>
      <c r="E132" s="65" t="s">
        <v>269</v>
      </c>
      <c r="F132" s="65">
        <v>2</v>
      </c>
      <c r="G132" s="65">
        <v>1</v>
      </c>
      <c r="H132" s="122">
        <v>242.1</v>
      </c>
      <c r="I132" s="122">
        <v>242.1</v>
      </c>
      <c r="J132" s="65">
        <v>4</v>
      </c>
      <c r="K132" s="59" t="s">
        <v>289</v>
      </c>
      <c r="L132" s="122">
        <f aca="true" t="shared" si="16" ref="L132:L147">M132+N132+O132+P132</f>
        <v>91288</v>
      </c>
      <c r="M132" s="122">
        <v>26039.93</v>
      </c>
      <c r="N132" s="122">
        <v>17532.25</v>
      </c>
      <c r="O132" s="122">
        <v>28138.22</v>
      </c>
      <c r="P132" s="122">
        <v>19577.6</v>
      </c>
      <c r="Q132" s="122">
        <f aca="true" t="shared" si="17" ref="Q132:Q163">L132/H132</f>
        <v>377.0673275505989</v>
      </c>
      <c r="R132" s="77">
        <v>14047.81</v>
      </c>
      <c r="S132" s="59" t="s">
        <v>305</v>
      </c>
      <c r="T132" s="62">
        <v>5.2</v>
      </c>
      <c r="U132" s="161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</row>
    <row r="133" spans="1:42" s="63" customFormat="1" ht="45">
      <c r="A133" s="66">
        <v>80</v>
      </c>
      <c r="B133" s="119" t="s">
        <v>52</v>
      </c>
      <c r="C133" s="65">
        <v>1960</v>
      </c>
      <c r="D133" s="65">
        <v>2011</v>
      </c>
      <c r="E133" s="65" t="s">
        <v>269</v>
      </c>
      <c r="F133" s="65">
        <v>2</v>
      </c>
      <c r="G133" s="65">
        <v>2</v>
      </c>
      <c r="H133" s="122">
        <v>574.4</v>
      </c>
      <c r="I133" s="122">
        <v>301.7</v>
      </c>
      <c r="J133" s="65">
        <v>30</v>
      </c>
      <c r="K133" s="59" t="s">
        <v>421</v>
      </c>
      <c r="L133" s="122">
        <f t="shared" si="16"/>
        <v>156949</v>
      </c>
      <c r="M133" s="122">
        <v>44770.22</v>
      </c>
      <c r="N133" s="122">
        <v>30141.85</v>
      </c>
      <c r="O133" s="122">
        <v>48377.61</v>
      </c>
      <c r="P133" s="122">
        <v>33659.32</v>
      </c>
      <c r="Q133" s="122">
        <f t="shared" si="17"/>
        <v>273.2399025069638</v>
      </c>
      <c r="R133" s="77">
        <v>14047.81</v>
      </c>
      <c r="S133" s="59" t="s">
        <v>305</v>
      </c>
      <c r="T133" s="62">
        <v>5.2</v>
      </c>
      <c r="U133" s="161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</row>
    <row r="134" spans="1:42" s="123" customFormat="1" ht="45">
      <c r="A134" s="66">
        <v>81</v>
      </c>
      <c r="B134" s="118" t="s">
        <v>436</v>
      </c>
      <c r="C134" s="59">
        <v>1961</v>
      </c>
      <c r="D134" s="59">
        <v>2011</v>
      </c>
      <c r="E134" s="59" t="s">
        <v>269</v>
      </c>
      <c r="F134" s="59">
        <v>2</v>
      </c>
      <c r="G134" s="59">
        <v>2</v>
      </c>
      <c r="H134" s="77">
        <v>556.7</v>
      </c>
      <c r="I134" s="77">
        <v>371.6</v>
      </c>
      <c r="J134" s="59">
        <v>23</v>
      </c>
      <c r="K134" s="59" t="s">
        <v>421</v>
      </c>
      <c r="L134" s="122">
        <f t="shared" si="16"/>
        <v>232561.99999999997</v>
      </c>
      <c r="M134" s="122">
        <v>66338.54</v>
      </c>
      <c r="N134" s="122">
        <v>44664.25</v>
      </c>
      <c r="O134" s="122">
        <v>71684.18</v>
      </c>
      <c r="P134" s="122">
        <v>49875.03</v>
      </c>
      <c r="Q134" s="77">
        <f t="shared" si="17"/>
        <v>417.751032872283</v>
      </c>
      <c r="R134" s="77">
        <v>14047.81</v>
      </c>
      <c r="S134" s="59" t="s">
        <v>305</v>
      </c>
      <c r="T134" s="62">
        <v>5.2</v>
      </c>
      <c r="U134" s="161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</row>
    <row r="135" spans="1:42" s="124" customFormat="1" ht="45">
      <c r="A135" s="66">
        <v>82</v>
      </c>
      <c r="B135" s="118" t="s">
        <v>590</v>
      </c>
      <c r="C135" s="59">
        <v>1961</v>
      </c>
      <c r="D135" s="59"/>
      <c r="E135" s="59" t="s">
        <v>269</v>
      </c>
      <c r="F135" s="59">
        <v>2</v>
      </c>
      <c r="G135" s="59">
        <v>1</v>
      </c>
      <c r="H135" s="77">
        <v>237</v>
      </c>
      <c r="I135" s="77">
        <v>228.3</v>
      </c>
      <c r="J135" s="59">
        <v>23</v>
      </c>
      <c r="K135" s="59" t="s">
        <v>289</v>
      </c>
      <c r="L135" s="122">
        <f t="shared" si="16"/>
        <v>76846.5</v>
      </c>
      <c r="M135" s="122">
        <v>21921.09</v>
      </c>
      <c r="N135" s="122">
        <v>14758.32</v>
      </c>
      <c r="O135" s="122">
        <v>23686.73</v>
      </c>
      <c r="P135" s="122">
        <v>16480.36</v>
      </c>
      <c r="Q135" s="77">
        <f t="shared" si="17"/>
        <v>324.246835443038</v>
      </c>
      <c r="R135" s="77">
        <v>14047.81</v>
      </c>
      <c r="S135" s="59" t="s">
        <v>305</v>
      </c>
      <c r="T135" s="62">
        <v>5.2</v>
      </c>
      <c r="U135" s="161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</row>
    <row r="136" spans="1:42" s="63" customFormat="1" ht="45">
      <c r="A136" s="66">
        <v>83</v>
      </c>
      <c r="B136" s="76" t="s">
        <v>437</v>
      </c>
      <c r="C136" s="65">
        <v>1962</v>
      </c>
      <c r="D136" s="65"/>
      <c r="E136" s="65" t="s">
        <v>269</v>
      </c>
      <c r="F136" s="65">
        <v>2</v>
      </c>
      <c r="G136" s="65">
        <v>2</v>
      </c>
      <c r="H136" s="122">
        <v>597.5</v>
      </c>
      <c r="I136" s="122">
        <v>561.3</v>
      </c>
      <c r="J136" s="65">
        <v>22</v>
      </c>
      <c r="K136" s="59" t="s">
        <v>289</v>
      </c>
      <c r="L136" s="122">
        <f t="shared" si="16"/>
        <v>242078</v>
      </c>
      <c r="M136" s="122">
        <v>69053.87</v>
      </c>
      <c r="N136" s="122">
        <v>46491.11</v>
      </c>
      <c r="O136" s="122">
        <v>74617.38</v>
      </c>
      <c r="P136" s="122">
        <v>51915.64</v>
      </c>
      <c r="Q136" s="122">
        <f t="shared" si="17"/>
        <v>405.15146443514647</v>
      </c>
      <c r="R136" s="77">
        <v>14047.81</v>
      </c>
      <c r="S136" s="59" t="s">
        <v>305</v>
      </c>
      <c r="T136" s="62">
        <v>5.2</v>
      </c>
      <c r="U136" s="161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</row>
    <row r="137" spans="1:42" s="63" customFormat="1" ht="45">
      <c r="A137" s="66">
        <v>84</v>
      </c>
      <c r="B137" s="76" t="s">
        <v>472</v>
      </c>
      <c r="C137" s="65">
        <v>1962</v>
      </c>
      <c r="D137" s="65"/>
      <c r="E137" s="65" t="s">
        <v>269</v>
      </c>
      <c r="F137" s="65">
        <v>2</v>
      </c>
      <c r="G137" s="65">
        <v>2</v>
      </c>
      <c r="H137" s="122">
        <v>357.9</v>
      </c>
      <c r="I137" s="122">
        <v>357.9</v>
      </c>
      <c r="J137" s="65">
        <v>15</v>
      </c>
      <c r="K137" s="59" t="s">
        <v>289</v>
      </c>
      <c r="L137" s="122">
        <f t="shared" si="16"/>
        <v>101333.8</v>
      </c>
      <c r="M137" s="122">
        <v>28905.4</v>
      </c>
      <c r="N137" s="122">
        <v>19462.28</v>
      </c>
      <c r="O137" s="122">
        <v>31234.4</v>
      </c>
      <c r="P137" s="122">
        <v>21731.72</v>
      </c>
      <c r="Q137" s="122">
        <f t="shared" si="17"/>
        <v>283.13439508242527</v>
      </c>
      <c r="R137" s="77">
        <v>14047.81</v>
      </c>
      <c r="S137" s="59" t="s">
        <v>305</v>
      </c>
      <c r="T137" s="62">
        <v>5.2</v>
      </c>
      <c r="U137" s="161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</row>
    <row r="138" spans="1:42" s="63" customFormat="1" ht="45">
      <c r="A138" s="66">
        <v>85</v>
      </c>
      <c r="B138" s="76" t="s">
        <v>438</v>
      </c>
      <c r="C138" s="65">
        <v>1963</v>
      </c>
      <c r="D138" s="65"/>
      <c r="E138" s="65" t="s">
        <v>269</v>
      </c>
      <c r="F138" s="65">
        <v>2</v>
      </c>
      <c r="G138" s="65">
        <v>1</v>
      </c>
      <c r="H138" s="122">
        <v>318.9</v>
      </c>
      <c r="I138" s="122">
        <v>240.4</v>
      </c>
      <c r="J138" s="65">
        <v>8</v>
      </c>
      <c r="K138" s="59" t="s">
        <v>289</v>
      </c>
      <c r="L138" s="122">
        <f t="shared" si="16"/>
        <v>121683</v>
      </c>
      <c r="M138" s="122">
        <v>34710.31</v>
      </c>
      <c r="N138" s="122">
        <v>23369.58</v>
      </c>
      <c r="O138" s="122">
        <v>37507.29</v>
      </c>
      <c r="P138" s="122">
        <v>26095.82</v>
      </c>
      <c r="Q138" s="122">
        <f t="shared" si="17"/>
        <v>381.5710253998119</v>
      </c>
      <c r="R138" s="77">
        <v>14047.81</v>
      </c>
      <c r="S138" s="59" t="s">
        <v>305</v>
      </c>
      <c r="T138" s="62">
        <v>5.2</v>
      </c>
      <c r="U138" s="161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</row>
    <row r="139" spans="1:42" s="63" customFormat="1" ht="45">
      <c r="A139" s="66">
        <v>86</v>
      </c>
      <c r="B139" s="76" t="s">
        <v>439</v>
      </c>
      <c r="C139" s="65">
        <v>1963</v>
      </c>
      <c r="D139" s="65"/>
      <c r="E139" s="65" t="s">
        <v>269</v>
      </c>
      <c r="F139" s="65">
        <v>2</v>
      </c>
      <c r="G139" s="65">
        <v>2</v>
      </c>
      <c r="H139" s="122">
        <v>511.4</v>
      </c>
      <c r="I139" s="122">
        <v>382.9</v>
      </c>
      <c r="J139" s="65">
        <v>22</v>
      </c>
      <c r="K139" s="59" t="s">
        <v>289</v>
      </c>
      <c r="L139" s="122">
        <f t="shared" si="16"/>
        <v>180598</v>
      </c>
      <c r="M139" s="122">
        <v>51515.77</v>
      </c>
      <c r="N139" s="122">
        <v>34685.79</v>
      </c>
      <c r="O139" s="122">
        <v>55666.27</v>
      </c>
      <c r="P139" s="122">
        <v>38730.17</v>
      </c>
      <c r="Q139" s="122">
        <f t="shared" si="17"/>
        <v>353.1443097379742</v>
      </c>
      <c r="R139" s="77">
        <v>14047.81</v>
      </c>
      <c r="S139" s="59" t="s">
        <v>305</v>
      </c>
      <c r="T139" s="62">
        <v>5.2</v>
      </c>
      <c r="U139" s="161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</row>
    <row r="140" spans="1:42" s="63" customFormat="1" ht="45">
      <c r="A140" s="66">
        <v>87</v>
      </c>
      <c r="B140" s="119" t="s">
        <v>54</v>
      </c>
      <c r="C140" s="65">
        <v>1965</v>
      </c>
      <c r="D140" s="65"/>
      <c r="E140" s="65" t="s">
        <v>269</v>
      </c>
      <c r="F140" s="65" t="s">
        <v>281</v>
      </c>
      <c r="G140" s="65">
        <v>2</v>
      </c>
      <c r="H140" s="122">
        <v>384.6</v>
      </c>
      <c r="I140" s="122">
        <v>176.7</v>
      </c>
      <c r="J140" s="65">
        <v>18</v>
      </c>
      <c r="K140" s="59" t="s">
        <v>289</v>
      </c>
      <c r="L140" s="122">
        <f t="shared" si="16"/>
        <v>119787</v>
      </c>
      <c r="M140" s="122">
        <v>34169.54</v>
      </c>
      <c r="N140" s="122">
        <v>23005.24</v>
      </c>
      <c r="O140" s="122">
        <v>36923.09</v>
      </c>
      <c r="P140" s="122">
        <v>25689.13</v>
      </c>
      <c r="Q140" s="122">
        <f t="shared" si="17"/>
        <v>311.45865834633383</v>
      </c>
      <c r="R140" s="77">
        <v>14047.81</v>
      </c>
      <c r="S140" s="59" t="s">
        <v>305</v>
      </c>
      <c r="T140" s="62">
        <v>5.2</v>
      </c>
      <c r="U140" s="161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</row>
    <row r="141" spans="1:42" s="63" customFormat="1" ht="45">
      <c r="A141" s="66">
        <v>88</v>
      </c>
      <c r="B141" s="119" t="s">
        <v>4</v>
      </c>
      <c r="C141" s="65">
        <v>1965</v>
      </c>
      <c r="D141" s="65"/>
      <c r="E141" s="65" t="s">
        <v>269</v>
      </c>
      <c r="F141" s="65">
        <v>2</v>
      </c>
      <c r="G141" s="65">
        <v>2</v>
      </c>
      <c r="H141" s="122">
        <v>365.6</v>
      </c>
      <c r="I141" s="122">
        <v>185</v>
      </c>
      <c r="J141" s="65">
        <v>14</v>
      </c>
      <c r="K141" s="59" t="s">
        <v>289</v>
      </c>
      <c r="L141" s="122">
        <f t="shared" si="16"/>
        <v>132414.09999999998</v>
      </c>
      <c r="M141" s="122">
        <v>37771.28</v>
      </c>
      <c r="N141" s="122">
        <v>25430.57</v>
      </c>
      <c r="O141" s="122">
        <v>40814.89</v>
      </c>
      <c r="P141" s="122">
        <v>28397.36</v>
      </c>
      <c r="Q141" s="122">
        <f t="shared" si="17"/>
        <v>362.1829868708971</v>
      </c>
      <c r="R141" s="77">
        <v>14047.81</v>
      </c>
      <c r="S141" s="59" t="s">
        <v>305</v>
      </c>
      <c r="T141" s="62">
        <v>5.2</v>
      </c>
      <c r="U141" s="161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</row>
    <row r="142" spans="1:42" s="63" customFormat="1" ht="45">
      <c r="A142" s="66">
        <v>89</v>
      </c>
      <c r="B142" s="76" t="s">
        <v>473</v>
      </c>
      <c r="C142" s="65">
        <v>1965</v>
      </c>
      <c r="D142" s="65"/>
      <c r="E142" s="65" t="s">
        <v>269</v>
      </c>
      <c r="F142" s="65">
        <v>2</v>
      </c>
      <c r="G142" s="65">
        <v>2</v>
      </c>
      <c r="H142" s="122">
        <v>375.1</v>
      </c>
      <c r="I142" s="122">
        <v>238.2</v>
      </c>
      <c r="J142" s="65">
        <v>22</v>
      </c>
      <c r="K142" s="59" t="s">
        <v>289</v>
      </c>
      <c r="L142" s="122">
        <f t="shared" si="16"/>
        <v>128308.2</v>
      </c>
      <c r="M142" s="122">
        <v>36600.1</v>
      </c>
      <c r="N142" s="122">
        <v>24641.64</v>
      </c>
      <c r="O142" s="122">
        <v>39549.51</v>
      </c>
      <c r="P142" s="122">
        <v>27516.95</v>
      </c>
      <c r="Q142" s="122">
        <f t="shared" si="17"/>
        <v>342.0639829378832</v>
      </c>
      <c r="R142" s="77">
        <v>14047.81</v>
      </c>
      <c r="S142" s="59" t="s">
        <v>305</v>
      </c>
      <c r="T142" s="62">
        <v>5.2</v>
      </c>
      <c r="U142" s="161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</row>
    <row r="143" spans="1:42" s="63" customFormat="1" ht="45">
      <c r="A143" s="66">
        <v>90</v>
      </c>
      <c r="B143" s="119" t="s">
        <v>5</v>
      </c>
      <c r="C143" s="65">
        <v>1965</v>
      </c>
      <c r="D143" s="65"/>
      <c r="E143" s="65" t="s">
        <v>269</v>
      </c>
      <c r="F143" s="65">
        <v>2</v>
      </c>
      <c r="G143" s="65">
        <v>1</v>
      </c>
      <c r="H143" s="122">
        <v>331</v>
      </c>
      <c r="I143" s="122">
        <v>331</v>
      </c>
      <c r="J143" s="65">
        <v>17</v>
      </c>
      <c r="K143" s="59" t="s">
        <v>289</v>
      </c>
      <c r="L143" s="122">
        <f t="shared" si="16"/>
        <v>151940</v>
      </c>
      <c r="M143" s="122">
        <v>43340.76</v>
      </c>
      <c r="N143" s="122">
        <v>29180.41</v>
      </c>
      <c r="O143" s="122">
        <v>46834.31</v>
      </c>
      <c r="P143" s="122">
        <v>32584.52</v>
      </c>
      <c r="Q143" s="122">
        <f t="shared" si="17"/>
        <v>459.03323262839876</v>
      </c>
      <c r="R143" s="77">
        <v>14047.81</v>
      </c>
      <c r="S143" s="59" t="s">
        <v>305</v>
      </c>
      <c r="T143" s="62">
        <v>5.2</v>
      </c>
      <c r="U143" s="161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</row>
    <row r="144" spans="1:42" s="63" customFormat="1" ht="108" customHeight="1">
      <c r="A144" s="66">
        <v>91</v>
      </c>
      <c r="B144" s="76" t="s">
        <v>474</v>
      </c>
      <c r="C144" s="65">
        <v>1966</v>
      </c>
      <c r="D144" s="65"/>
      <c r="E144" s="65" t="s">
        <v>269</v>
      </c>
      <c r="F144" s="65">
        <v>2</v>
      </c>
      <c r="G144" s="65">
        <v>2</v>
      </c>
      <c r="H144" s="122">
        <v>561.55</v>
      </c>
      <c r="I144" s="122">
        <v>561.55</v>
      </c>
      <c r="J144" s="65">
        <v>24</v>
      </c>
      <c r="K144" s="59" t="s">
        <v>641</v>
      </c>
      <c r="L144" s="122">
        <f t="shared" si="16"/>
        <v>1525698.23</v>
      </c>
      <c r="M144" s="122">
        <v>533728.32</v>
      </c>
      <c r="N144" s="122">
        <v>359341.32</v>
      </c>
      <c r="O144" s="122">
        <v>373065.83</v>
      </c>
      <c r="P144" s="122">
        <v>259562.76</v>
      </c>
      <c r="Q144" s="122">
        <f t="shared" si="17"/>
        <v>2716.941020389992</v>
      </c>
      <c r="R144" s="77">
        <v>14047.81</v>
      </c>
      <c r="S144" s="59" t="s">
        <v>305</v>
      </c>
      <c r="T144" s="62">
        <v>5.2</v>
      </c>
      <c r="U144" s="161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</row>
    <row r="145" spans="1:42" s="63" customFormat="1" ht="45">
      <c r="A145" s="66">
        <v>92</v>
      </c>
      <c r="B145" s="76" t="s">
        <v>475</v>
      </c>
      <c r="C145" s="65">
        <v>1966</v>
      </c>
      <c r="D145" s="65"/>
      <c r="E145" s="65" t="s">
        <v>269</v>
      </c>
      <c r="F145" s="65">
        <v>2</v>
      </c>
      <c r="G145" s="65">
        <v>2</v>
      </c>
      <c r="H145" s="122">
        <v>672.7</v>
      </c>
      <c r="I145" s="122">
        <v>377.4</v>
      </c>
      <c r="J145" s="65">
        <v>32</v>
      </c>
      <c r="K145" s="59" t="s">
        <v>289</v>
      </c>
      <c r="L145" s="122">
        <f t="shared" si="16"/>
        <v>108808</v>
      </c>
      <c r="M145" s="122">
        <v>31037.4</v>
      </c>
      <c r="N145" s="122">
        <v>20897.02</v>
      </c>
      <c r="O145" s="122">
        <v>33538.61</v>
      </c>
      <c r="P145" s="122">
        <v>23334.97</v>
      </c>
      <c r="Q145" s="122">
        <f t="shared" si="17"/>
        <v>161.74817898022891</v>
      </c>
      <c r="R145" s="77">
        <v>14047.81</v>
      </c>
      <c r="S145" s="59" t="s">
        <v>305</v>
      </c>
      <c r="T145" s="62">
        <v>5.2</v>
      </c>
      <c r="U145" s="161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</row>
    <row r="146" spans="1:42" s="63" customFormat="1" ht="45">
      <c r="A146" s="66">
        <v>93</v>
      </c>
      <c r="B146" s="76" t="s">
        <v>442</v>
      </c>
      <c r="C146" s="65">
        <v>1972</v>
      </c>
      <c r="D146" s="65"/>
      <c r="E146" s="65" t="s">
        <v>269</v>
      </c>
      <c r="F146" s="65">
        <v>2</v>
      </c>
      <c r="G146" s="65">
        <v>1</v>
      </c>
      <c r="H146" s="122">
        <v>290.7</v>
      </c>
      <c r="I146" s="122">
        <v>290.7</v>
      </c>
      <c r="J146" s="65">
        <v>13</v>
      </c>
      <c r="K146" s="59" t="s">
        <v>289</v>
      </c>
      <c r="L146" s="122">
        <f t="shared" si="16"/>
        <v>117440</v>
      </c>
      <c r="M146" s="122">
        <v>33500.22</v>
      </c>
      <c r="N146" s="122">
        <v>22554.6</v>
      </c>
      <c r="O146" s="122">
        <v>36199.48</v>
      </c>
      <c r="P146" s="122">
        <v>25185.7</v>
      </c>
      <c r="Q146" s="122">
        <f t="shared" si="17"/>
        <v>403.9903680770554</v>
      </c>
      <c r="R146" s="77">
        <v>14047.81</v>
      </c>
      <c r="S146" s="59" t="s">
        <v>305</v>
      </c>
      <c r="T146" s="62">
        <v>5.2</v>
      </c>
      <c r="U146" s="161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</row>
    <row r="147" spans="1:42" s="63" customFormat="1" ht="45">
      <c r="A147" s="66">
        <v>94</v>
      </c>
      <c r="B147" s="119" t="s">
        <v>55</v>
      </c>
      <c r="C147" s="65">
        <v>1973</v>
      </c>
      <c r="D147" s="65"/>
      <c r="E147" s="65" t="s">
        <v>269</v>
      </c>
      <c r="F147" s="65">
        <v>2</v>
      </c>
      <c r="G147" s="65">
        <v>3</v>
      </c>
      <c r="H147" s="122">
        <v>855.2</v>
      </c>
      <c r="I147" s="122">
        <v>723.5</v>
      </c>
      <c r="J147" s="65">
        <v>34</v>
      </c>
      <c r="K147" s="59" t="s">
        <v>289</v>
      </c>
      <c r="L147" s="122">
        <f t="shared" si="16"/>
        <v>373741.80000000005</v>
      </c>
      <c r="M147" s="122">
        <v>106610.16</v>
      </c>
      <c r="N147" s="122">
        <v>71777.41</v>
      </c>
      <c r="O147" s="122">
        <v>115200.72</v>
      </c>
      <c r="P147" s="122">
        <v>80153.51</v>
      </c>
      <c r="Q147" s="122">
        <f t="shared" si="17"/>
        <v>437.0226847521048</v>
      </c>
      <c r="R147" s="77">
        <v>14047.81</v>
      </c>
      <c r="S147" s="59" t="s">
        <v>305</v>
      </c>
      <c r="T147" s="62">
        <v>5.2</v>
      </c>
      <c r="U147" s="161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</row>
    <row r="148" spans="1:21" s="123" customFormat="1" ht="15">
      <c r="A148" s="61"/>
      <c r="B148" s="125" t="s">
        <v>555</v>
      </c>
      <c r="C148" s="59"/>
      <c r="D148" s="59"/>
      <c r="E148" s="59"/>
      <c r="F148" s="59"/>
      <c r="G148" s="59"/>
      <c r="H148" s="84">
        <f>SUM(H131:H147)</f>
        <v>7492.35</v>
      </c>
      <c r="I148" s="84">
        <f>SUM(I131:I147)</f>
        <v>5830.249999999999</v>
      </c>
      <c r="J148" s="85">
        <f>SUM(J131:J147)</f>
        <v>343</v>
      </c>
      <c r="K148" s="59"/>
      <c r="L148" s="84">
        <f>SUM(L131:L147)</f>
        <v>3973925.63</v>
      </c>
      <c r="M148" s="84">
        <f>SUM(M131:M147)</f>
        <v>1232089.3699999996</v>
      </c>
      <c r="N148" s="84">
        <f>SUM(N131:N147)</f>
        <v>829529.26</v>
      </c>
      <c r="O148" s="84">
        <f>SUM(O131:O147)</f>
        <v>1127700.0000000002</v>
      </c>
      <c r="P148" s="84">
        <f>SUM(P131:P147)</f>
        <v>784607</v>
      </c>
      <c r="Q148" s="84">
        <f t="shared" si="17"/>
        <v>530.3977563781724</v>
      </c>
      <c r="R148" s="77"/>
      <c r="S148" s="72"/>
      <c r="T148" s="90"/>
      <c r="U148" s="161"/>
    </row>
    <row r="149" spans="1:42" s="126" customFormat="1" ht="15.75" customHeight="1">
      <c r="A149" s="188" t="s">
        <v>455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61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</row>
    <row r="150" spans="1:42" s="63" customFormat="1" ht="117" customHeight="1">
      <c r="A150" s="171">
        <v>95</v>
      </c>
      <c r="B150" s="76" t="s">
        <v>458</v>
      </c>
      <c r="C150" s="65">
        <v>1970</v>
      </c>
      <c r="D150" s="65"/>
      <c r="E150" s="65" t="s">
        <v>269</v>
      </c>
      <c r="F150" s="65">
        <v>2</v>
      </c>
      <c r="G150" s="65">
        <v>2</v>
      </c>
      <c r="H150" s="122">
        <v>726.7</v>
      </c>
      <c r="I150" s="122">
        <v>304.6</v>
      </c>
      <c r="J150" s="65">
        <v>58</v>
      </c>
      <c r="K150" s="60" t="s">
        <v>418</v>
      </c>
      <c r="L150" s="65">
        <f>M150+N150+O150+P150</f>
        <v>174481.39</v>
      </c>
      <c r="M150" s="65">
        <v>34453.14</v>
      </c>
      <c r="N150" s="122">
        <v>23195.6</v>
      </c>
      <c r="O150" s="65">
        <v>77841.32</v>
      </c>
      <c r="P150" s="65">
        <v>38991.33</v>
      </c>
      <c r="Q150" s="122">
        <f t="shared" si="17"/>
        <v>240.10099078023944</v>
      </c>
      <c r="R150" s="77">
        <v>14047.81</v>
      </c>
      <c r="S150" s="59" t="s">
        <v>305</v>
      </c>
      <c r="T150" s="62">
        <v>5.2</v>
      </c>
      <c r="U150" s="161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</row>
    <row r="151" spans="1:42" s="63" customFormat="1" ht="91.5" customHeight="1">
      <c r="A151" s="171">
        <v>96</v>
      </c>
      <c r="B151" s="118" t="s">
        <v>459</v>
      </c>
      <c r="C151" s="59">
        <v>1970</v>
      </c>
      <c r="D151" s="59"/>
      <c r="E151" s="59" t="s">
        <v>269</v>
      </c>
      <c r="F151" s="59">
        <v>2</v>
      </c>
      <c r="G151" s="59">
        <v>2</v>
      </c>
      <c r="H151" s="77">
        <v>703.4</v>
      </c>
      <c r="I151" s="77">
        <v>235.7</v>
      </c>
      <c r="J151" s="59">
        <v>41</v>
      </c>
      <c r="K151" s="60" t="s">
        <v>313</v>
      </c>
      <c r="L151" s="65">
        <f aca="true" t="shared" si="18" ref="L151:L162">M151+N151+O151+P151</f>
        <v>288430.22</v>
      </c>
      <c r="M151" s="65">
        <v>56952.87</v>
      </c>
      <c r="N151" s="65">
        <v>38344.52</v>
      </c>
      <c r="O151" s="65">
        <v>128677.51</v>
      </c>
      <c r="P151" s="65">
        <v>64455.32</v>
      </c>
      <c r="Q151" s="77">
        <f t="shared" si="17"/>
        <v>410.0514927495024</v>
      </c>
      <c r="R151" s="77">
        <v>14047.81</v>
      </c>
      <c r="S151" s="59" t="s">
        <v>305</v>
      </c>
      <c r="T151" s="62">
        <v>5.2</v>
      </c>
      <c r="U151" s="161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</row>
    <row r="152" spans="1:42" s="63" customFormat="1" ht="52.5" customHeight="1">
      <c r="A152" s="171">
        <v>97</v>
      </c>
      <c r="B152" s="118" t="s">
        <v>460</v>
      </c>
      <c r="C152" s="59">
        <v>1973</v>
      </c>
      <c r="D152" s="59"/>
      <c r="E152" s="59" t="s">
        <v>269</v>
      </c>
      <c r="F152" s="59">
        <v>2</v>
      </c>
      <c r="G152" s="59">
        <v>2</v>
      </c>
      <c r="H152" s="77">
        <v>729.5</v>
      </c>
      <c r="I152" s="77">
        <v>102.4</v>
      </c>
      <c r="J152" s="59">
        <v>47</v>
      </c>
      <c r="K152" s="59" t="s">
        <v>387</v>
      </c>
      <c r="L152" s="65">
        <f t="shared" si="18"/>
        <v>118090.32</v>
      </c>
      <c r="M152" s="65">
        <v>23318.38</v>
      </c>
      <c r="N152" s="65">
        <v>15698.78</v>
      </c>
      <c r="O152" s="65">
        <v>52683.79</v>
      </c>
      <c r="P152" s="65">
        <v>26389.37</v>
      </c>
      <c r="Q152" s="77">
        <f t="shared" si="17"/>
        <v>161.8784372858122</v>
      </c>
      <c r="R152" s="77">
        <v>14047.81</v>
      </c>
      <c r="S152" s="59" t="s">
        <v>305</v>
      </c>
      <c r="T152" s="62">
        <v>5.2</v>
      </c>
      <c r="U152" s="161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</row>
    <row r="153" spans="1:42" s="63" customFormat="1" ht="45">
      <c r="A153" s="171">
        <v>98</v>
      </c>
      <c r="B153" s="119" t="s">
        <v>56</v>
      </c>
      <c r="C153" s="65">
        <v>1976</v>
      </c>
      <c r="D153" s="65"/>
      <c r="E153" s="65" t="s">
        <v>269</v>
      </c>
      <c r="F153" s="65">
        <v>2</v>
      </c>
      <c r="G153" s="65">
        <v>3</v>
      </c>
      <c r="H153" s="122">
        <v>879</v>
      </c>
      <c r="I153" s="122">
        <v>44.7</v>
      </c>
      <c r="J153" s="65">
        <v>66</v>
      </c>
      <c r="K153" s="59" t="s">
        <v>289</v>
      </c>
      <c r="L153" s="65">
        <f t="shared" si="18"/>
        <v>181492.19</v>
      </c>
      <c r="M153" s="65">
        <v>35836.78</v>
      </c>
      <c r="N153" s="122">
        <v>24128</v>
      </c>
      <c r="O153" s="65">
        <v>80969.61</v>
      </c>
      <c r="P153" s="122">
        <v>40557.8</v>
      </c>
      <c r="Q153" s="122">
        <f t="shared" si="17"/>
        <v>206.47575654152448</v>
      </c>
      <c r="R153" s="77">
        <v>14047.81</v>
      </c>
      <c r="S153" s="59" t="s">
        <v>305</v>
      </c>
      <c r="T153" s="62">
        <v>5.2</v>
      </c>
      <c r="U153" s="161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</row>
    <row r="154" spans="1:42" s="63" customFormat="1" ht="45">
      <c r="A154" s="171">
        <v>99</v>
      </c>
      <c r="B154" s="119" t="s">
        <v>57</v>
      </c>
      <c r="C154" s="65">
        <v>1976</v>
      </c>
      <c r="D154" s="65"/>
      <c r="E154" s="65" t="s">
        <v>269</v>
      </c>
      <c r="F154" s="65">
        <v>2</v>
      </c>
      <c r="G154" s="65">
        <v>3</v>
      </c>
      <c r="H154" s="122">
        <v>958.5</v>
      </c>
      <c r="I154" s="122">
        <v>406.2</v>
      </c>
      <c r="J154" s="65">
        <v>52</v>
      </c>
      <c r="K154" s="59" t="s">
        <v>271</v>
      </c>
      <c r="L154" s="65">
        <f t="shared" si="18"/>
        <v>200777.78</v>
      </c>
      <c r="M154" s="65">
        <v>39645.46</v>
      </c>
      <c r="N154" s="65">
        <v>26691.39</v>
      </c>
      <c r="O154" s="65">
        <v>89573.52</v>
      </c>
      <c r="P154" s="65">
        <v>44867.41</v>
      </c>
      <c r="Q154" s="122">
        <f t="shared" si="17"/>
        <v>209.4708189880021</v>
      </c>
      <c r="R154" s="77">
        <v>14047.81</v>
      </c>
      <c r="S154" s="59" t="s">
        <v>305</v>
      </c>
      <c r="T154" s="62">
        <v>5.2</v>
      </c>
      <c r="U154" s="161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</row>
    <row r="155" spans="1:42" s="63" customFormat="1" ht="45">
      <c r="A155" s="171">
        <v>100</v>
      </c>
      <c r="B155" s="119" t="s">
        <v>23</v>
      </c>
      <c r="C155" s="65">
        <v>1984</v>
      </c>
      <c r="D155" s="65"/>
      <c r="E155" s="65" t="s">
        <v>269</v>
      </c>
      <c r="F155" s="65">
        <v>5</v>
      </c>
      <c r="G155" s="65">
        <v>3</v>
      </c>
      <c r="H155" s="122">
        <v>6576.5</v>
      </c>
      <c r="I155" s="122">
        <v>724.7</v>
      </c>
      <c r="J155" s="65">
        <v>302</v>
      </c>
      <c r="K155" s="59" t="s">
        <v>289</v>
      </c>
      <c r="L155" s="65">
        <f t="shared" si="18"/>
        <v>1446273.04</v>
      </c>
      <c r="M155" s="65">
        <v>285577.29</v>
      </c>
      <c r="N155" s="65">
        <v>192271.41</v>
      </c>
      <c r="O155" s="65">
        <v>645227.82</v>
      </c>
      <c r="P155" s="65">
        <v>323196.52</v>
      </c>
      <c r="Q155" s="122">
        <f t="shared" si="17"/>
        <v>219.9153105755341</v>
      </c>
      <c r="R155" s="77">
        <v>14047.81</v>
      </c>
      <c r="S155" s="59" t="s">
        <v>305</v>
      </c>
      <c r="T155" s="62">
        <v>5.2</v>
      </c>
      <c r="U155" s="161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</row>
    <row r="156" spans="1:42" s="63" customFormat="1" ht="45">
      <c r="A156" s="171">
        <v>101</v>
      </c>
      <c r="B156" s="119" t="s">
        <v>58</v>
      </c>
      <c r="C156" s="65">
        <v>1981</v>
      </c>
      <c r="D156" s="65"/>
      <c r="E156" s="65" t="s">
        <v>457</v>
      </c>
      <c r="F156" s="65">
        <v>5</v>
      </c>
      <c r="G156" s="65">
        <v>6</v>
      </c>
      <c r="H156" s="122">
        <v>4554.4</v>
      </c>
      <c r="I156" s="122">
        <v>256.8</v>
      </c>
      <c r="J156" s="65">
        <v>247</v>
      </c>
      <c r="K156" s="59" t="s">
        <v>271</v>
      </c>
      <c r="L156" s="65">
        <f t="shared" si="18"/>
        <v>918270.15</v>
      </c>
      <c r="M156" s="65">
        <v>181319.06</v>
      </c>
      <c r="N156" s="65">
        <v>122077.62</v>
      </c>
      <c r="O156" s="65">
        <v>409669.61</v>
      </c>
      <c r="P156" s="65">
        <v>205203.86</v>
      </c>
      <c r="Q156" s="122">
        <f t="shared" si="17"/>
        <v>201.6226396451783</v>
      </c>
      <c r="R156" s="77">
        <v>14047.81</v>
      </c>
      <c r="S156" s="59" t="s">
        <v>305</v>
      </c>
      <c r="T156" s="62">
        <v>5.2</v>
      </c>
      <c r="U156" s="161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</row>
    <row r="157" spans="1:42" s="63" customFormat="1" ht="56.25" customHeight="1">
      <c r="A157" s="171">
        <v>102</v>
      </c>
      <c r="B157" s="76" t="s">
        <v>467</v>
      </c>
      <c r="C157" s="65">
        <v>1984</v>
      </c>
      <c r="D157" s="65"/>
      <c r="E157" s="65" t="s">
        <v>457</v>
      </c>
      <c r="F157" s="65">
        <v>5</v>
      </c>
      <c r="G157" s="65">
        <v>3</v>
      </c>
      <c r="H157" s="122">
        <v>3282.38</v>
      </c>
      <c r="I157" s="122">
        <v>392.9</v>
      </c>
      <c r="J157" s="65">
        <v>176</v>
      </c>
      <c r="K157" s="59" t="s">
        <v>456</v>
      </c>
      <c r="L157" s="65">
        <f t="shared" si="18"/>
        <v>497266.55000000005</v>
      </c>
      <c r="M157" s="122">
        <v>98188.8</v>
      </c>
      <c r="N157" s="65">
        <v>66108.72</v>
      </c>
      <c r="O157" s="65">
        <v>221845.77</v>
      </c>
      <c r="P157" s="65">
        <v>111123.26</v>
      </c>
      <c r="Q157" s="122">
        <f t="shared" si="17"/>
        <v>151.4957287090465</v>
      </c>
      <c r="R157" s="77">
        <v>14047.81</v>
      </c>
      <c r="S157" s="59" t="s">
        <v>305</v>
      </c>
      <c r="T157" s="62">
        <v>5.2</v>
      </c>
      <c r="U157" s="161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</row>
    <row r="158" spans="1:42" s="63" customFormat="1" ht="45">
      <c r="A158" s="171">
        <v>103</v>
      </c>
      <c r="B158" s="76" t="s">
        <v>468</v>
      </c>
      <c r="C158" s="65">
        <v>1985</v>
      </c>
      <c r="D158" s="65"/>
      <c r="E158" s="65" t="s">
        <v>269</v>
      </c>
      <c r="F158" s="65">
        <v>5</v>
      </c>
      <c r="G158" s="65">
        <v>5</v>
      </c>
      <c r="H158" s="122">
        <v>3390.8</v>
      </c>
      <c r="I158" s="122">
        <v>742.8</v>
      </c>
      <c r="J158" s="65">
        <v>203</v>
      </c>
      <c r="K158" s="59" t="s">
        <v>289</v>
      </c>
      <c r="L158" s="65">
        <f t="shared" si="18"/>
        <v>966761.0700000001</v>
      </c>
      <c r="M158" s="65">
        <v>190894.54</v>
      </c>
      <c r="N158" s="65">
        <v>128523.74</v>
      </c>
      <c r="O158" s="65">
        <v>431302.77</v>
      </c>
      <c r="P158" s="65">
        <v>216040.02</v>
      </c>
      <c r="Q158" s="122">
        <f t="shared" si="17"/>
        <v>285.1129733396249</v>
      </c>
      <c r="R158" s="77">
        <v>14047.81</v>
      </c>
      <c r="S158" s="59" t="s">
        <v>305</v>
      </c>
      <c r="T158" s="62">
        <v>5.2</v>
      </c>
      <c r="U158" s="161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</row>
    <row r="159" spans="1:42" s="63" customFormat="1" ht="45">
      <c r="A159" s="171">
        <v>104</v>
      </c>
      <c r="B159" s="76" t="s">
        <v>469</v>
      </c>
      <c r="C159" s="65">
        <v>1989</v>
      </c>
      <c r="D159" s="65"/>
      <c r="E159" s="65" t="s">
        <v>457</v>
      </c>
      <c r="F159" s="65">
        <v>5</v>
      </c>
      <c r="G159" s="65">
        <v>2</v>
      </c>
      <c r="H159" s="122">
        <v>2191</v>
      </c>
      <c r="I159" s="122">
        <v>201.6</v>
      </c>
      <c r="J159" s="65">
        <v>137</v>
      </c>
      <c r="K159" s="59" t="s">
        <v>289</v>
      </c>
      <c r="L159" s="65">
        <f t="shared" si="18"/>
        <v>551761.37</v>
      </c>
      <c r="M159" s="65">
        <v>108949.74</v>
      </c>
      <c r="N159" s="65">
        <v>73352.27</v>
      </c>
      <c r="O159" s="65">
        <v>246158.57</v>
      </c>
      <c r="P159" s="65">
        <v>123300.79</v>
      </c>
      <c r="Q159" s="122">
        <f t="shared" si="17"/>
        <v>251.83083979917845</v>
      </c>
      <c r="R159" s="77">
        <v>14047.81</v>
      </c>
      <c r="S159" s="59" t="s">
        <v>305</v>
      </c>
      <c r="T159" s="62">
        <v>5.2</v>
      </c>
      <c r="U159" s="161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</row>
    <row r="160" spans="1:42" s="63" customFormat="1" ht="45">
      <c r="A160" s="171">
        <v>105</v>
      </c>
      <c r="B160" s="76" t="s">
        <v>470</v>
      </c>
      <c r="C160" s="65">
        <v>1991</v>
      </c>
      <c r="D160" s="65"/>
      <c r="E160" s="65" t="s">
        <v>457</v>
      </c>
      <c r="F160" s="65">
        <v>5</v>
      </c>
      <c r="G160" s="65">
        <v>3</v>
      </c>
      <c r="H160" s="122">
        <v>3313</v>
      </c>
      <c r="I160" s="122">
        <v>182</v>
      </c>
      <c r="J160" s="65">
        <v>169</v>
      </c>
      <c r="K160" s="59" t="s">
        <v>289</v>
      </c>
      <c r="L160" s="65">
        <f t="shared" si="18"/>
        <v>714848.97</v>
      </c>
      <c r="M160" s="65">
        <v>141151.86</v>
      </c>
      <c r="N160" s="65">
        <v>95033.62</v>
      </c>
      <c r="O160" s="65">
        <v>318916.99</v>
      </c>
      <c r="P160" s="122">
        <v>159746.5</v>
      </c>
      <c r="Q160" s="122">
        <f t="shared" si="17"/>
        <v>215.77089345004526</v>
      </c>
      <c r="R160" s="77">
        <v>14047.81</v>
      </c>
      <c r="S160" s="59" t="s">
        <v>305</v>
      </c>
      <c r="T160" s="62">
        <v>5.2</v>
      </c>
      <c r="U160" s="161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</row>
    <row r="161" spans="1:42" s="63" customFormat="1" ht="45">
      <c r="A161" s="171">
        <v>106</v>
      </c>
      <c r="B161" s="76" t="s">
        <v>471</v>
      </c>
      <c r="C161" s="65">
        <v>1994</v>
      </c>
      <c r="D161" s="65"/>
      <c r="E161" s="65" t="s">
        <v>269</v>
      </c>
      <c r="F161" s="65">
        <v>5</v>
      </c>
      <c r="G161" s="65">
        <v>4</v>
      </c>
      <c r="H161" s="122">
        <v>2618.1</v>
      </c>
      <c r="I161" s="122">
        <v>268.5</v>
      </c>
      <c r="J161" s="65">
        <v>137</v>
      </c>
      <c r="K161" s="59" t="s">
        <v>289</v>
      </c>
      <c r="L161" s="65">
        <f t="shared" si="18"/>
        <v>742626.23</v>
      </c>
      <c r="M161" s="65">
        <v>146636.72</v>
      </c>
      <c r="N161" s="65">
        <v>98726.51</v>
      </c>
      <c r="O161" s="122">
        <v>331308.8</v>
      </c>
      <c r="P161" s="122">
        <v>165954.2</v>
      </c>
      <c r="Q161" s="122">
        <f t="shared" si="17"/>
        <v>283.65082693556394</v>
      </c>
      <c r="R161" s="77">
        <v>14047.81</v>
      </c>
      <c r="S161" s="59" t="s">
        <v>305</v>
      </c>
      <c r="T161" s="62">
        <v>5.2</v>
      </c>
      <c r="U161" s="161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</row>
    <row r="162" spans="1:42" s="63" customFormat="1" ht="45">
      <c r="A162" s="171">
        <v>107</v>
      </c>
      <c r="B162" s="119" t="s">
        <v>6</v>
      </c>
      <c r="C162" s="65">
        <v>1987</v>
      </c>
      <c r="D162" s="65"/>
      <c r="E162" s="65" t="s">
        <v>269</v>
      </c>
      <c r="F162" s="65">
        <v>3</v>
      </c>
      <c r="G162" s="65">
        <v>3</v>
      </c>
      <c r="H162" s="122">
        <v>1280.71</v>
      </c>
      <c r="I162" s="122">
        <v>1131.62</v>
      </c>
      <c r="J162" s="65">
        <v>68</v>
      </c>
      <c r="K162" s="59" t="s">
        <v>289</v>
      </c>
      <c r="L162" s="122">
        <f t="shared" si="18"/>
        <v>350917.8</v>
      </c>
      <c r="M162" s="65">
        <v>77548.36</v>
      </c>
      <c r="N162" s="65">
        <v>52210.82</v>
      </c>
      <c r="O162" s="65">
        <v>175210.92</v>
      </c>
      <c r="P162" s="122">
        <v>45947.7</v>
      </c>
      <c r="Q162" s="122">
        <f t="shared" si="17"/>
        <v>274.0025454630634</v>
      </c>
      <c r="R162" s="77">
        <v>14047.81</v>
      </c>
      <c r="S162" s="59" t="s">
        <v>305</v>
      </c>
      <c r="T162" s="62">
        <v>5.2</v>
      </c>
      <c r="U162" s="161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</row>
    <row r="163" spans="1:42" s="63" customFormat="1" ht="15">
      <c r="A163" s="171"/>
      <c r="B163" s="125" t="s">
        <v>556</v>
      </c>
      <c r="C163" s="65"/>
      <c r="D163" s="65"/>
      <c r="E163" s="65"/>
      <c r="F163" s="65"/>
      <c r="G163" s="65"/>
      <c r="H163" s="179">
        <f>SUM(H150:H162)</f>
        <v>31203.989999999998</v>
      </c>
      <c r="I163" s="179">
        <f>SUM(I150:I162)</f>
        <v>4994.52</v>
      </c>
      <c r="J163" s="180">
        <f>SUM(J150:J162)</f>
        <v>1703</v>
      </c>
      <c r="K163" s="179"/>
      <c r="L163" s="179">
        <f>SUM(L150:L162)</f>
        <v>7151997.079999999</v>
      </c>
      <c r="M163" s="179">
        <f>SUM(M150:M162)</f>
        <v>1420473</v>
      </c>
      <c r="N163" s="179">
        <f>SUM(N150:N162)</f>
        <v>956363</v>
      </c>
      <c r="O163" s="179">
        <f>SUM(O150:O162)</f>
        <v>3209387</v>
      </c>
      <c r="P163" s="179">
        <f>SUM(P150:P162)</f>
        <v>1565774.0799999998</v>
      </c>
      <c r="Q163" s="179">
        <f t="shared" si="17"/>
        <v>229.20136431270487</v>
      </c>
      <c r="R163" s="77"/>
      <c r="S163" s="72"/>
      <c r="T163" s="90"/>
      <c r="U163" s="161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</row>
    <row r="164" spans="1:42" s="63" customFormat="1" ht="15.75" customHeight="1">
      <c r="A164" s="188" t="s">
        <v>415</v>
      </c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61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</row>
    <row r="165" spans="1:42" s="63" customFormat="1" ht="53.25" customHeight="1">
      <c r="A165" s="86" t="s">
        <v>547</v>
      </c>
      <c r="B165" s="80" t="s">
        <v>557</v>
      </c>
      <c r="C165" s="72">
        <v>1993</v>
      </c>
      <c r="D165" s="72"/>
      <c r="E165" s="72" t="s">
        <v>269</v>
      </c>
      <c r="F165" s="72">
        <v>2</v>
      </c>
      <c r="G165" s="72">
        <v>3</v>
      </c>
      <c r="H165" s="72">
        <v>933.35</v>
      </c>
      <c r="I165" s="72">
        <v>933.35</v>
      </c>
      <c r="J165" s="72">
        <v>37</v>
      </c>
      <c r="K165" s="72" t="s">
        <v>642</v>
      </c>
      <c r="L165" s="77">
        <f>M165+N165+O165+P165</f>
        <v>1127607</v>
      </c>
      <c r="M165" s="77">
        <v>123006</v>
      </c>
      <c r="N165" s="77">
        <v>82816</v>
      </c>
      <c r="O165" s="77">
        <v>772156</v>
      </c>
      <c r="P165" s="77">
        <v>149629</v>
      </c>
      <c r="Q165" s="77">
        <f>L165/H165</f>
        <v>1208.128783414582</v>
      </c>
      <c r="R165" s="77">
        <v>14047.81</v>
      </c>
      <c r="S165" s="59" t="s">
        <v>305</v>
      </c>
      <c r="T165" s="62">
        <v>5.2</v>
      </c>
      <c r="U165" s="161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</row>
    <row r="166" spans="1:42" s="63" customFormat="1" ht="15">
      <c r="A166" s="61"/>
      <c r="B166" s="125" t="s">
        <v>180</v>
      </c>
      <c r="C166" s="59"/>
      <c r="D166" s="59"/>
      <c r="E166" s="59"/>
      <c r="F166" s="59"/>
      <c r="G166" s="59"/>
      <c r="H166" s="84">
        <f>SUM(H165)</f>
        <v>933.35</v>
      </c>
      <c r="I166" s="84">
        <f>SUM(I165)</f>
        <v>933.35</v>
      </c>
      <c r="J166" s="85">
        <f>SUM(J165)</f>
        <v>37</v>
      </c>
      <c r="K166" s="59"/>
      <c r="L166" s="84">
        <f aca="true" t="shared" si="19" ref="L166:Q166">SUM(L165)</f>
        <v>1127607</v>
      </c>
      <c r="M166" s="84">
        <f t="shared" si="19"/>
        <v>123006</v>
      </c>
      <c r="N166" s="84">
        <f t="shared" si="19"/>
        <v>82816</v>
      </c>
      <c r="O166" s="84">
        <f t="shared" si="19"/>
        <v>772156</v>
      </c>
      <c r="P166" s="84">
        <f t="shared" si="19"/>
        <v>149629</v>
      </c>
      <c r="Q166" s="84">
        <f t="shared" si="19"/>
        <v>1208.128783414582</v>
      </c>
      <c r="R166" s="77"/>
      <c r="S166" s="72"/>
      <c r="T166" s="90"/>
      <c r="U166" s="161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</row>
    <row r="167" spans="1:42" s="63" customFormat="1" ht="15.75" customHeight="1">
      <c r="A167" s="188" t="s">
        <v>327</v>
      </c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61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</row>
    <row r="168" spans="1:42" s="63" customFormat="1" ht="60">
      <c r="A168" s="61">
        <v>109</v>
      </c>
      <c r="B168" s="118" t="s">
        <v>330</v>
      </c>
      <c r="C168" s="59">
        <v>1965</v>
      </c>
      <c r="D168" s="59"/>
      <c r="E168" s="59" t="s">
        <v>269</v>
      </c>
      <c r="F168" s="59">
        <v>2</v>
      </c>
      <c r="G168" s="59">
        <v>2</v>
      </c>
      <c r="H168" s="59">
        <v>682.16</v>
      </c>
      <c r="I168" s="59">
        <v>682.16</v>
      </c>
      <c r="J168" s="59">
        <v>38</v>
      </c>
      <c r="K168" s="59" t="s">
        <v>329</v>
      </c>
      <c r="L168" s="77">
        <f>M168+N168+O168+P168</f>
        <v>332329</v>
      </c>
      <c r="M168" s="77">
        <v>87210.7</v>
      </c>
      <c r="N168" s="77">
        <v>58716.69</v>
      </c>
      <c r="O168" s="77">
        <v>81330.46</v>
      </c>
      <c r="P168" s="77">
        <v>105071.15</v>
      </c>
      <c r="Q168" s="77">
        <f>L168/H168</f>
        <v>487.1716312888472</v>
      </c>
      <c r="R168" s="77">
        <v>14047.81</v>
      </c>
      <c r="S168" s="59" t="s">
        <v>305</v>
      </c>
      <c r="T168" s="62">
        <v>5.2</v>
      </c>
      <c r="U168" s="161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</row>
    <row r="169" spans="1:42" s="63" customFormat="1" ht="60">
      <c r="A169" s="61">
        <v>110</v>
      </c>
      <c r="B169" s="118" t="s">
        <v>331</v>
      </c>
      <c r="C169" s="59">
        <v>1965</v>
      </c>
      <c r="D169" s="59"/>
      <c r="E169" s="59" t="s">
        <v>269</v>
      </c>
      <c r="F169" s="59">
        <v>2</v>
      </c>
      <c r="G169" s="59">
        <v>2</v>
      </c>
      <c r="H169" s="59">
        <v>656.21</v>
      </c>
      <c r="I169" s="59">
        <v>656.21</v>
      </c>
      <c r="J169" s="59">
        <v>38</v>
      </c>
      <c r="K169" s="59" t="s">
        <v>329</v>
      </c>
      <c r="L169" s="77">
        <f aca="true" t="shared" si="20" ref="L169:L175">M169+N169+O169+P169</f>
        <v>333907</v>
      </c>
      <c r="M169" s="77">
        <v>87624.77</v>
      </c>
      <c r="N169" s="77">
        <v>58994.93</v>
      </c>
      <c r="O169" s="77">
        <v>81716.84</v>
      </c>
      <c r="P169" s="77">
        <v>105570.46</v>
      </c>
      <c r="Q169" s="77">
        <f aca="true" t="shared" si="21" ref="Q169:Q176">L169/H169</f>
        <v>508.84168177869884</v>
      </c>
      <c r="R169" s="77">
        <v>14047.81</v>
      </c>
      <c r="S169" s="59" t="s">
        <v>305</v>
      </c>
      <c r="T169" s="62">
        <v>5.2</v>
      </c>
      <c r="U169" s="161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</row>
    <row r="170" spans="1:42" s="63" customFormat="1" ht="60">
      <c r="A170" s="61">
        <v>111</v>
      </c>
      <c r="B170" s="118" t="s">
        <v>324</v>
      </c>
      <c r="C170" s="59">
        <v>1966</v>
      </c>
      <c r="D170" s="59"/>
      <c r="E170" s="59" t="s">
        <v>269</v>
      </c>
      <c r="F170" s="59">
        <v>2</v>
      </c>
      <c r="G170" s="59">
        <v>2</v>
      </c>
      <c r="H170" s="59">
        <v>362.77</v>
      </c>
      <c r="I170" s="59">
        <v>362.77</v>
      </c>
      <c r="J170" s="59">
        <v>28</v>
      </c>
      <c r="K170" s="59" t="s">
        <v>610</v>
      </c>
      <c r="L170" s="77">
        <f t="shared" si="20"/>
        <v>294065</v>
      </c>
      <c r="M170" s="77">
        <v>77169.37</v>
      </c>
      <c r="N170" s="77">
        <v>51955.85</v>
      </c>
      <c r="O170" s="77">
        <v>71966.18</v>
      </c>
      <c r="P170" s="77">
        <v>92973.6</v>
      </c>
      <c r="Q170" s="77">
        <f t="shared" si="21"/>
        <v>810.6100283926455</v>
      </c>
      <c r="R170" s="77">
        <v>14047.81</v>
      </c>
      <c r="S170" s="59" t="s">
        <v>305</v>
      </c>
      <c r="T170" s="62">
        <v>5.2</v>
      </c>
      <c r="U170" s="161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</row>
    <row r="171" spans="1:42" s="63" customFormat="1" ht="60">
      <c r="A171" s="61">
        <v>112</v>
      </c>
      <c r="B171" s="118" t="s">
        <v>325</v>
      </c>
      <c r="C171" s="59">
        <v>1965</v>
      </c>
      <c r="D171" s="59"/>
      <c r="E171" s="59" t="s">
        <v>269</v>
      </c>
      <c r="F171" s="59">
        <v>2</v>
      </c>
      <c r="G171" s="59">
        <v>2</v>
      </c>
      <c r="H171" s="59">
        <v>477.54</v>
      </c>
      <c r="I171" s="77">
        <v>317.6</v>
      </c>
      <c r="J171" s="59">
        <v>22</v>
      </c>
      <c r="K171" s="59" t="s">
        <v>647</v>
      </c>
      <c r="L171" s="77">
        <f t="shared" si="20"/>
        <v>304851</v>
      </c>
      <c r="M171" s="77">
        <v>80000.35</v>
      </c>
      <c r="N171" s="77">
        <v>53862.21</v>
      </c>
      <c r="O171" s="77">
        <v>74605.36</v>
      </c>
      <c r="P171" s="77">
        <v>96383.08</v>
      </c>
      <c r="Q171" s="77">
        <f t="shared" si="21"/>
        <v>638.3779369267496</v>
      </c>
      <c r="R171" s="77">
        <v>14047.81</v>
      </c>
      <c r="S171" s="59" t="s">
        <v>305</v>
      </c>
      <c r="T171" s="62">
        <v>5.2</v>
      </c>
      <c r="U171" s="161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</row>
    <row r="172" spans="1:42" s="63" customFormat="1" ht="60">
      <c r="A172" s="61">
        <v>113</v>
      </c>
      <c r="B172" s="118" t="s">
        <v>326</v>
      </c>
      <c r="C172" s="59">
        <v>1966</v>
      </c>
      <c r="D172" s="59"/>
      <c r="E172" s="59" t="s">
        <v>269</v>
      </c>
      <c r="F172" s="59">
        <v>2</v>
      </c>
      <c r="G172" s="59">
        <v>1</v>
      </c>
      <c r="H172" s="59">
        <v>304.53</v>
      </c>
      <c r="I172" s="59">
        <v>266.46</v>
      </c>
      <c r="J172" s="59">
        <v>19</v>
      </c>
      <c r="K172" s="59" t="s">
        <v>635</v>
      </c>
      <c r="L172" s="77">
        <f t="shared" si="20"/>
        <v>176234</v>
      </c>
      <c r="M172" s="77">
        <v>46248.47</v>
      </c>
      <c r="N172" s="77">
        <v>31137.26</v>
      </c>
      <c r="O172" s="77">
        <v>43129.11</v>
      </c>
      <c r="P172" s="77">
        <v>55719.16</v>
      </c>
      <c r="Q172" s="77">
        <f t="shared" si="21"/>
        <v>578.708173250583</v>
      </c>
      <c r="R172" s="77">
        <v>14047.81</v>
      </c>
      <c r="S172" s="59" t="s">
        <v>305</v>
      </c>
      <c r="T172" s="62">
        <v>5.2</v>
      </c>
      <c r="U172" s="161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</row>
    <row r="173" spans="1:42" s="63" customFormat="1" ht="45">
      <c r="A173" s="61">
        <v>114</v>
      </c>
      <c r="B173" s="118" t="s">
        <v>332</v>
      </c>
      <c r="C173" s="59">
        <v>1961</v>
      </c>
      <c r="D173" s="59"/>
      <c r="E173" s="59" t="s">
        <v>269</v>
      </c>
      <c r="F173" s="59">
        <v>1</v>
      </c>
      <c r="G173" s="59">
        <v>2</v>
      </c>
      <c r="H173" s="77">
        <v>554</v>
      </c>
      <c r="I173" s="59">
        <v>522.63</v>
      </c>
      <c r="J173" s="59">
        <v>27</v>
      </c>
      <c r="K173" s="59" t="s">
        <v>603</v>
      </c>
      <c r="L173" s="77">
        <f t="shared" si="20"/>
        <v>205698.55</v>
      </c>
      <c r="M173" s="77">
        <v>53980.08</v>
      </c>
      <c r="N173" s="77">
        <v>36343.2</v>
      </c>
      <c r="O173" s="77">
        <v>50340.34</v>
      </c>
      <c r="P173" s="77">
        <v>65034.93</v>
      </c>
      <c r="Q173" s="77">
        <f t="shared" si="21"/>
        <v>371.2970216606498</v>
      </c>
      <c r="R173" s="77">
        <v>14047.81</v>
      </c>
      <c r="S173" s="59" t="s">
        <v>305</v>
      </c>
      <c r="T173" s="62">
        <v>5.2</v>
      </c>
      <c r="U173" s="161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</row>
    <row r="174" spans="1:42" s="63" customFormat="1" ht="45">
      <c r="A174" s="61">
        <v>115</v>
      </c>
      <c r="B174" s="97" t="s">
        <v>59</v>
      </c>
      <c r="C174" s="59">
        <v>1960</v>
      </c>
      <c r="D174" s="59"/>
      <c r="E174" s="59" t="s">
        <v>269</v>
      </c>
      <c r="F174" s="59">
        <v>2</v>
      </c>
      <c r="G174" s="59">
        <v>2</v>
      </c>
      <c r="H174" s="77">
        <v>646.6</v>
      </c>
      <c r="I174" s="77">
        <v>592.8</v>
      </c>
      <c r="J174" s="59">
        <v>27</v>
      </c>
      <c r="K174" s="59" t="s">
        <v>314</v>
      </c>
      <c r="L174" s="77">
        <f t="shared" si="20"/>
        <v>155243</v>
      </c>
      <c r="M174" s="77">
        <v>40739.1</v>
      </c>
      <c r="N174" s="77">
        <v>27428.59</v>
      </c>
      <c r="O174" s="77">
        <v>37992.42</v>
      </c>
      <c r="P174" s="77">
        <v>49082.89</v>
      </c>
      <c r="Q174" s="77">
        <f t="shared" si="21"/>
        <v>240.0912465202598</v>
      </c>
      <c r="R174" s="77">
        <v>14047.81</v>
      </c>
      <c r="S174" s="59" t="s">
        <v>305</v>
      </c>
      <c r="T174" s="62">
        <v>5.2</v>
      </c>
      <c r="U174" s="161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</row>
    <row r="175" spans="1:42" s="63" customFormat="1" ht="45">
      <c r="A175" s="61">
        <v>116</v>
      </c>
      <c r="B175" s="119" t="s">
        <v>7</v>
      </c>
      <c r="C175" s="59">
        <v>1971</v>
      </c>
      <c r="D175" s="59"/>
      <c r="E175" s="59" t="s">
        <v>269</v>
      </c>
      <c r="F175" s="59">
        <v>2</v>
      </c>
      <c r="G175" s="59">
        <v>2</v>
      </c>
      <c r="H175" s="77">
        <v>227.94</v>
      </c>
      <c r="I175" s="77">
        <v>227.94</v>
      </c>
      <c r="J175" s="59">
        <v>9</v>
      </c>
      <c r="K175" s="59" t="s">
        <v>640</v>
      </c>
      <c r="L175" s="77">
        <f t="shared" si="20"/>
        <v>652238</v>
      </c>
      <c r="M175" s="77">
        <v>171808.36</v>
      </c>
      <c r="N175" s="77">
        <v>116201.62</v>
      </c>
      <c r="O175" s="77">
        <v>158919.29</v>
      </c>
      <c r="P175" s="77">
        <v>205308.73</v>
      </c>
      <c r="Q175" s="77">
        <f t="shared" si="21"/>
        <v>2861.445994559972</v>
      </c>
      <c r="R175" s="77">
        <v>14047.81</v>
      </c>
      <c r="S175" s="59" t="s">
        <v>305</v>
      </c>
      <c r="T175" s="62">
        <v>5.2</v>
      </c>
      <c r="U175" s="161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</row>
    <row r="176" spans="1:42" s="63" customFormat="1" ht="15">
      <c r="A176" s="61"/>
      <c r="B176" s="120" t="s">
        <v>558</v>
      </c>
      <c r="C176" s="59"/>
      <c r="D176" s="59"/>
      <c r="E176" s="59"/>
      <c r="F176" s="59"/>
      <c r="G176" s="59"/>
      <c r="H176" s="99">
        <f>SUM(H168:H175)</f>
        <v>3911.75</v>
      </c>
      <c r="I176" s="99">
        <f>SUM(I168:I175)</f>
        <v>3628.57</v>
      </c>
      <c r="J176" s="99">
        <f>SUM(J168:J175)</f>
        <v>208</v>
      </c>
      <c r="K176" s="59"/>
      <c r="L176" s="84">
        <f>SUM(L168:L175)</f>
        <v>2454565.55</v>
      </c>
      <c r="M176" s="84">
        <f>SUM(M168:M175)</f>
        <v>644781.2</v>
      </c>
      <c r="N176" s="84">
        <f>SUM(N168:N175)</f>
        <v>434640.35000000003</v>
      </c>
      <c r="O176" s="84">
        <f>SUM(O168:O175)</f>
        <v>599999.9999999999</v>
      </c>
      <c r="P176" s="84">
        <f>SUM(P168:P175)</f>
        <v>775143.9999999999</v>
      </c>
      <c r="Q176" s="84">
        <f t="shared" si="21"/>
        <v>627.4852815236147</v>
      </c>
      <c r="R176" s="118"/>
      <c r="S176" s="118"/>
      <c r="T176" s="90"/>
      <c r="U176" s="161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</row>
    <row r="177" spans="1:42" s="63" customFormat="1" ht="15.75" customHeight="1">
      <c r="A177" s="188" t="s">
        <v>328</v>
      </c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61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</row>
    <row r="178" spans="1:42" s="63" customFormat="1" ht="45">
      <c r="A178" s="61">
        <v>117</v>
      </c>
      <c r="B178" s="97" t="s">
        <v>8</v>
      </c>
      <c r="C178" s="59">
        <v>1972</v>
      </c>
      <c r="D178" s="59"/>
      <c r="E178" s="59" t="s">
        <v>269</v>
      </c>
      <c r="F178" s="59">
        <v>2</v>
      </c>
      <c r="G178" s="59">
        <v>2</v>
      </c>
      <c r="H178" s="77">
        <v>700.6</v>
      </c>
      <c r="I178" s="77">
        <v>650.4</v>
      </c>
      <c r="J178" s="59">
        <v>37</v>
      </c>
      <c r="K178" s="59" t="s">
        <v>314</v>
      </c>
      <c r="L178" s="77">
        <f>M178+N178+O178+P178</f>
        <v>196220</v>
      </c>
      <c r="M178" s="59">
        <v>21598.78</v>
      </c>
      <c r="N178" s="59">
        <v>14541.78</v>
      </c>
      <c r="O178" s="59">
        <v>133805.52</v>
      </c>
      <c r="P178" s="59">
        <v>26273.92</v>
      </c>
      <c r="Q178" s="77">
        <f>L178/H178</f>
        <v>280.07422209534684</v>
      </c>
      <c r="R178" s="77">
        <v>14047.81</v>
      </c>
      <c r="S178" s="59" t="s">
        <v>305</v>
      </c>
      <c r="T178" s="62">
        <v>5.2</v>
      </c>
      <c r="U178" s="161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</row>
    <row r="179" spans="1:42" s="63" customFormat="1" ht="45">
      <c r="A179" s="61">
        <v>118</v>
      </c>
      <c r="B179" s="97" t="s">
        <v>60</v>
      </c>
      <c r="C179" s="59">
        <v>1985</v>
      </c>
      <c r="D179" s="59"/>
      <c r="E179" s="59" t="s">
        <v>269</v>
      </c>
      <c r="F179" s="59">
        <v>3</v>
      </c>
      <c r="G179" s="59">
        <v>2</v>
      </c>
      <c r="H179" s="77">
        <v>1252.1</v>
      </c>
      <c r="I179" s="77">
        <v>1203</v>
      </c>
      <c r="J179" s="59">
        <v>56</v>
      </c>
      <c r="K179" s="59" t="s">
        <v>314</v>
      </c>
      <c r="L179" s="77">
        <f>M179+N179+O179+P179</f>
        <v>319095</v>
      </c>
      <c r="M179" s="59">
        <v>35124.08</v>
      </c>
      <c r="N179" s="59">
        <v>23648.21</v>
      </c>
      <c r="O179" s="59">
        <v>217596.22</v>
      </c>
      <c r="P179" s="59">
        <v>42726.49</v>
      </c>
      <c r="Q179" s="77">
        <f>L179/H179</f>
        <v>254.84785560258766</v>
      </c>
      <c r="R179" s="77">
        <v>14047.81</v>
      </c>
      <c r="S179" s="59" t="s">
        <v>305</v>
      </c>
      <c r="T179" s="62">
        <v>5.2</v>
      </c>
      <c r="U179" s="161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</row>
    <row r="180" spans="1:42" s="63" customFormat="1" ht="45">
      <c r="A180" s="61">
        <v>119</v>
      </c>
      <c r="B180" s="97" t="s">
        <v>9</v>
      </c>
      <c r="C180" s="59">
        <v>1980</v>
      </c>
      <c r="D180" s="59">
        <v>2007</v>
      </c>
      <c r="E180" s="59" t="s">
        <v>269</v>
      </c>
      <c r="F180" s="59">
        <v>2</v>
      </c>
      <c r="G180" s="59">
        <v>3</v>
      </c>
      <c r="H180" s="77">
        <v>820</v>
      </c>
      <c r="I180" s="77">
        <v>820</v>
      </c>
      <c r="J180" s="59">
        <v>40</v>
      </c>
      <c r="K180" s="59" t="s">
        <v>314</v>
      </c>
      <c r="L180" s="77">
        <f>M180+N180+O180+P180</f>
        <v>308393</v>
      </c>
      <c r="M180" s="59">
        <v>33946.57</v>
      </c>
      <c r="N180" s="59">
        <v>22855.38</v>
      </c>
      <c r="O180" s="59">
        <v>210297.75</v>
      </c>
      <c r="P180" s="59">
        <v>41293.3</v>
      </c>
      <c r="Q180" s="77">
        <f>L180/H180</f>
        <v>376.0890243902439</v>
      </c>
      <c r="R180" s="77">
        <v>14047.81</v>
      </c>
      <c r="S180" s="59" t="s">
        <v>305</v>
      </c>
      <c r="T180" s="62">
        <v>5.2</v>
      </c>
      <c r="U180" s="161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</row>
    <row r="181" spans="1:42" s="63" customFormat="1" ht="45">
      <c r="A181" s="61">
        <v>120</v>
      </c>
      <c r="B181" s="76" t="s">
        <v>518</v>
      </c>
      <c r="C181" s="59">
        <v>1965</v>
      </c>
      <c r="D181" s="59"/>
      <c r="E181" s="59" t="s">
        <v>269</v>
      </c>
      <c r="F181" s="59">
        <v>2</v>
      </c>
      <c r="G181" s="59">
        <v>2</v>
      </c>
      <c r="H181" s="77">
        <v>429.9</v>
      </c>
      <c r="I181" s="77">
        <v>429.9</v>
      </c>
      <c r="J181" s="59">
        <v>20</v>
      </c>
      <c r="K181" s="59" t="s">
        <v>314</v>
      </c>
      <c r="L181" s="77">
        <f>M181+N181+O181+P181</f>
        <v>163002.16</v>
      </c>
      <c r="M181" s="59">
        <v>18155.57</v>
      </c>
      <c r="N181" s="59">
        <v>12223.63</v>
      </c>
      <c r="O181" s="59">
        <v>112474.51</v>
      </c>
      <c r="P181" s="59">
        <v>20148.45</v>
      </c>
      <c r="Q181" s="77">
        <f>L181/H181</f>
        <v>379.16296813212375</v>
      </c>
      <c r="R181" s="77">
        <v>14047.81</v>
      </c>
      <c r="S181" s="59" t="s">
        <v>305</v>
      </c>
      <c r="T181" s="62">
        <v>5.2</v>
      </c>
      <c r="U181" s="161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</row>
    <row r="182" spans="1:42" s="63" customFormat="1" ht="15">
      <c r="A182" s="154"/>
      <c r="B182" s="120" t="s">
        <v>559</v>
      </c>
      <c r="C182" s="118"/>
      <c r="D182" s="118"/>
      <c r="E182" s="118"/>
      <c r="F182" s="118"/>
      <c r="G182" s="118"/>
      <c r="H182" s="84">
        <f>SUM(H178:H181)</f>
        <v>3202.6</v>
      </c>
      <c r="I182" s="84">
        <f>SUM(I178:I181)</f>
        <v>3103.3</v>
      </c>
      <c r="J182" s="85">
        <f>SUM(J178:J181)</f>
        <v>153</v>
      </c>
      <c r="K182" s="118"/>
      <c r="L182" s="84">
        <f>SUM(L178:L181)</f>
        <v>986710.16</v>
      </c>
      <c r="M182" s="84">
        <f>SUM(M178:M181)</f>
        <v>108825</v>
      </c>
      <c r="N182" s="84">
        <f>SUM(N178:N181)</f>
        <v>73269</v>
      </c>
      <c r="O182" s="84">
        <f>SUM(O178:O181)</f>
        <v>674174</v>
      </c>
      <c r="P182" s="84">
        <f>SUM(P178:P181)</f>
        <v>130442.16</v>
      </c>
      <c r="Q182" s="84">
        <f>L182/H182</f>
        <v>308.0965965153313</v>
      </c>
      <c r="R182" s="118"/>
      <c r="S182" s="118"/>
      <c r="T182" s="127"/>
      <c r="U182" s="161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</row>
    <row r="183" spans="1:42" s="63" customFormat="1" ht="15.75" customHeight="1">
      <c r="A183" s="188" t="s">
        <v>318</v>
      </c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61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</row>
    <row r="184" spans="1:42" s="63" customFormat="1" ht="45">
      <c r="A184" s="61">
        <v>121</v>
      </c>
      <c r="B184" s="97" t="s">
        <v>61</v>
      </c>
      <c r="C184" s="59">
        <v>1967</v>
      </c>
      <c r="D184" s="59">
        <v>2008</v>
      </c>
      <c r="E184" s="59" t="s">
        <v>269</v>
      </c>
      <c r="F184" s="59">
        <v>2</v>
      </c>
      <c r="G184" s="59">
        <v>1</v>
      </c>
      <c r="H184" s="77">
        <v>342.7</v>
      </c>
      <c r="I184" s="77">
        <v>342.7</v>
      </c>
      <c r="J184" s="59">
        <v>18</v>
      </c>
      <c r="K184" s="59" t="s">
        <v>271</v>
      </c>
      <c r="L184" s="77">
        <f aca="true" t="shared" si="22" ref="L184:L189">M184+N184+O184+P184</f>
        <v>109637</v>
      </c>
      <c r="M184" s="59">
        <v>15652.22</v>
      </c>
      <c r="N184" s="59">
        <v>10538.15</v>
      </c>
      <c r="O184" s="59">
        <v>64406.82</v>
      </c>
      <c r="P184" s="77">
        <v>19039.81</v>
      </c>
      <c r="Q184" s="77">
        <f>L184/H184</f>
        <v>319.92121388969946</v>
      </c>
      <c r="R184" s="77">
        <v>14047.81</v>
      </c>
      <c r="S184" s="59" t="s">
        <v>305</v>
      </c>
      <c r="T184" s="62">
        <v>5.2</v>
      </c>
      <c r="U184" s="161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</row>
    <row r="185" spans="1:42" s="63" customFormat="1" ht="45">
      <c r="A185" s="61">
        <v>122</v>
      </c>
      <c r="B185" s="98" t="s">
        <v>506</v>
      </c>
      <c r="C185" s="59">
        <v>1975</v>
      </c>
      <c r="D185" s="59">
        <v>2012</v>
      </c>
      <c r="E185" s="59" t="s">
        <v>269</v>
      </c>
      <c r="F185" s="59">
        <v>2</v>
      </c>
      <c r="G185" s="59">
        <v>1</v>
      </c>
      <c r="H185" s="77">
        <v>445.6</v>
      </c>
      <c r="I185" s="77">
        <v>445.6</v>
      </c>
      <c r="J185" s="59">
        <v>34</v>
      </c>
      <c r="K185" s="59" t="s">
        <v>314</v>
      </c>
      <c r="L185" s="77">
        <f t="shared" si="22"/>
        <v>208368</v>
      </c>
      <c r="M185" s="59">
        <v>29747.28</v>
      </c>
      <c r="N185" s="59">
        <v>20027.64</v>
      </c>
      <c r="O185" s="59">
        <v>122407.28</v>
      </c>
      <c r="P185" s="77">
        <v>36185.8</v>
      </c>
      <c r="Q185" s="77">
        <f aca="true" t="shared" si="23" ref="Q185:Q190">L185/H185</f>
        <v>467.6122082585278</v>
      </c>
      <c r="R185" s="77">
        <v>14047.81</v>
      </c>
      <c r="S185" s="59" t="s">
        <v>305</v>
      </c>
      <c r="T185" s="62">
        <v>5.2</v>
      </c>
      <c r="U185" s="161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</row>
    <row r="186" spans="1:42" s="63" customFormat="1" ht="60">
      <c r="A186" s="61">
        <v>123</v>
      </c>
      <c r="B186" s="97" t="s">
        <v>62</v>
      </c>
      <c r="C186" s="59">
        <v>1969</v>
      </c>
      <c r="D186" s="59">
        <v>2013</v>
      </c>
      <c r="E186" s="59" t="s">
        <v>269</v>
      </c>
      <c r="F186" s="59">
        <v>2</v>
      </c>
      <c r="G186" s="59">
        <v>2</v>
      </c>
      <c r="H186" s="77">
        <v>343.3</v>
      </c>
      <c r="I186" s="77">
        <v>292.3</v>
      </c>
      <c r="J186" s="59">
        <v>16</v>
      </c>
      <c r="K186" s="59" t="s">
        <v>320</v>
      </c>
      <c r="L186" s="77">
        <f t="shared" si="22"/>
        <v>138201</v>
      </c>
      <c r="M186" s="59">
        <v>19729.97</v>
      </c>
      <c r="N186" s="59">
        <v>13283.67</v>
      </c>
      <c r="O186" s="59">
        <v>81187.31</v>
      </c>
      <c r="P186" s="59">
        <v>24000.05</v>
      </c>
      <c r="Q186" s="77">
        <f t="shared" si="23"/>
        <v>402.566268569764</v>
      </c>
      <c r="R186" s="77">
        <v>14047.81</v>
      </c>
      <c r="S186" s="59" t="s">
        <v>305</v>
      </c>
      <c r="T186" s="62">
        <v>5.2</v>
      </c>
      <c r="U186" s="161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</row>
    <row r="187" spans="1:42" s="63" customFormat="1" ht="45">
      <c r="A187" s="61">
        <v>124</v>
      </c>
      <c r="B187" s="97" t="s">
        <v>63</v>
      </c>
      <c r="C187" s="59">
        <v>1964</v>
      </c>
      <c r="D187" s="59">
        <v>2009</v>
      </c>
      <c r="E187" s="59" t="s">
        <v>269</v>
      </c>
      <c r="F187" s="59">
        <v>2</v>
      </c>
      <c r="G187" s="59">
        <v>2</v>
      </c>
      <c r="H187" s="77">
        <v>313.5</v>
      </c>
      <c r="I187" s="77">
        <v>176.8</v>
      </c>
      <c r="J187" s="59">
        <v>11</v>
      </c>
      <c r="K187" s="59" t="s">
        <v>314</v>
      </c>
      <c r="L187" s="77">
        <f t="shared" si="22"/>
        <v>134768</v>
      </c>
      <c r="M187" s="59">
        <v>19240.23</v>
      </c>
      <c r="N187" s="59">
        <v>12953.59</v>
      </c>
      <c r="O187" s="59">
        <v>79169.65</v>
      </c>
      <c r="P187" s="59">
        <v>23404.53</v>
      </c>
      <c r="Q187" s="77">
        <f t="shared" si="23"/>
        <v>429.88197767145135</v>
      </c>
      <c r="R187" s="77">
        <v>14047.81</v>
      </c>
      <c r="S187" s="59" t="s">
        <v>305</v>
      </c>
      <c r="T187" s="62">
        <v>5.2</v>
      </c>
      <c r="U187" s="161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</row>
    <row r="188" spans="1:42" s="63" customFormat="1" ht="45">
      <c r="A188" s="61">
        <v>125</v>
      </c>
      <c r="B188" s="98" t="s">
        <v>419</v>
      </c>
      <c r="C188" s="59">
        <v>1967</v>
      </c>
      <c r="D188" s="59">
        <v>2009</v>
      </c>
      <c r="E188" s="59" t="s">
        <v>269</v>
      </c>
      <c r="F188" s="59">
        <v>2</v>
      </c>
      <c r="G188" s="59">
        <v>1</v>
      </c>
      <c r="H188" s="77">
        <v>347.6</v>
      </c>
      <c r="I188" s="77">
        <v>347.6</v>
      </c>
      <c r="J188" s="59">
        <v>23</v>
      </c>
      <c r="K188" s="59" t="s">
        <v>271</v>
      </c>
      <c r="L188" s="77">
        <f t="shared" si="22"/>
        <v>108562</v>
      </c>
      <c r="M188" s="59">
        <v>15498.56</v>
      </c>
      <c r="N188" s="59">
        <v>10434.61</v>
      </c>
      <c r="O188" s="59">
        <v>63775.56</v>
      </c>
      <c r="P188" s="59">
        <v>18853.27</v>
      </c>
      <c r="Q188" s="77">
        <f t="shared" si="23"/>
        <v>312.31875719217487</v>
      </c>
      <c r="R188" s="77">
        <v>14047.81</v>
      </c>
      <c r="S188" s="59" t="s">
        <v>305</v>
      </c>
      <c r="T188" s="62">
        <v>5.2</v>
      </c>
      <c r="U188" s="161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</row>
    <row r="189" spans="1:42" s="63" customFormat="1" ht="45">
      <c r="A189" s="61">
        <v>126</v>
      </c>
      <c r="B189" s="97" t="s">
        <v>64</v>
      </c>
      <c r="C189" s="59">
        <v>1966</v>
      </c>
      <c r="D189" s="59">
        <v>2013</v>
      </c>
      <c r="E189" s="59" t="s">
        <v>269</v>
      </c>
      <c r="F189" s="59">
        <v>2</v>
      </c>
      <c r="G189" s="59">
        <v>2</v>
      </c>
      <c r="H189" s="77">
        <v>719.7</v>
      </c>
      <c r="I189" s="77">
        <v>581.17</v>
      </c>
      <c r="J189" s="59">
        <v>42</v>
      </c>
      <c r="K189" s="59" t="s">
        <v>314</v>
      </c>
      <c r="L189" s="77">
        <f t="shared" si="22"/>
        <v>174153</v>
      </c>
      <c r="M189" s="59">
        <v>24862.61</v>
      </c>
      <c r="N189" s="59">
        <v>16739.41</v>
      </c>
      <c r="O189" s="59">
        <v>102307.36</v>
      </c>
      <c r="P189" s="59">
        <v>30243.62</v>
      </c>
      <c r="Q189" s="77">
        <f t="shared" si="23"/>
        <v>241.97999166319298</v>
      </c>
      <c r="R189" s="77">
        <v>14047.81</v>
      </c>
      <c r="S189" s="59" t="s">
        <v>305</v>
      </c>
      <c r="T189" s="62">
        <v>5.2</v>
      </c>
      <c r="U189" s="161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</row>
    <row r="190" spans="1:42" s="63" customFormat="1" ht="15">
      <c r="A190" s="61"/>
      <c r="B190" s="174" t="s">
        <v>461</v>
      </c>
      <c r="C190" s="99" t="s">
        <v>281</v>
      </c>
      <c r="D190" s="99" t="s">
        <v>281</v>
      </c>
      <c r="E190" s="99" t="s">
        <v>281</v>
      </c>
      <c r="F190" s="99" t="s">
        <v>281</v>
      </c>
      <c r="G190" s="99" t="s">
        <v>281</v>
      </c>
      <c r="H190" s="84">
        <f>SUM(H184:H189)</f>
        <v>2512.3999999999996</v>
      </c>
      <c r="I190" s="84">
        <f>SUM(I184:I189)</f>
        <v>2186.17</v>
      </c>
      <c r="J190" s="85">
        <f>SUM(J184:J189)</f>
        <v>144</v>
      </c>
      <c r="K190" s="99"/>
      <c r="L190" s="84">
        <f>SUM(L184:L189)</f>
        <v>873689</v>
      </c>
      <c r="M190" s="84">
        <f>SUM(M184:M189)</f>
        <v>124730.87</v>
      </c>
      <c r="N190" s="84">
        <f>SUM(N184:N189)</f>
        <v>83977.07</v>
      </c>
      <c r="O190" s="84">
        <f>SUM(O184:O189)</f>
        <v>513253.98000000004</v>
      </c>
      <c r="P190" s="84">
        <f>SUM(P184:P189)</f>
        <v>151727.08000000002</v>
      </c>
      <c r="Q190" s="84">
        <f t="shared" si="23"/>
        <v>347.750756249005</v>
      </c>
      <c r="R190" s="59"/>
      <c r="S190" s="72"/>
      <c r="T190" s="90"/>
      <c r="U190" s="161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</row>
    <row r="191" spans="1:42" s="63" customFormat="1" ht="15.75" customHeight="1">
      <c r="A191" s="208" t="s">
        <v>388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61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</row>
    <row r="192" spans="1:42" s="63" customFormat="1" ht="45">
      <c r="A192" s="61">
        <v>127</v>
      </c>
      <c r="B192" s="98" t="s">
        <v>231</v>
      </c>
      <c r="C192" s="59">
        <v>1956</v>
      </c>
      <c r="D192" s="59"/>
      <c r="E192" s="59" t="s">
        <v>269</v>
      </c>
      <c r="F192" s="59">
        <v>2</v>
      </c>
      <c r="G192" s="59">
        <v>2</v>
      </c>
      <c r="H192" s="77">
        <v>726.5</v>
      </c>
      <c r="I192" s="59">
        <v>549.88</v>
      </c>
      <c r="J192" s="59">
        <v>25</v>
      </c>
      <c r="K192" s="59" t="s">
        <v>289</v>
      </c>
      <c r="L192" s="59">
        <f>M192+N192+O192+P192</f>
        <v>196682.21</v>
      </c>
      <c r="M192" s="59">
        <v>66799.98</v>
      </c>
      <c r="N192" s="59">
        <v>44975.09</v>
      </c>
      <c r="O192" s="59">
        <v>4335.16</v>
      </c>
      <c r="P192" s="59">
        <v>80571.98</v>
      </c>
      <c r="Q192" s="77">
        <f>L192/H192</f>
        <v>270.7256847900895</v>
      </c>
      <c r="R192" s="77">
        <v>14047.81</v>
      </c>
      <c r="S192" s="59" t="s">
        <v>305</v>
      </c>
      <c r="T192" s="62">
        <v>5.2</v>
      </c>
      <c r="U192" s="161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</row>
    <row r="193" spans="1:42" s="63" customFormat="1" ht="45">
      <c r="A193" s="61">
        <v>128</v>
      </c>
      <c r="B193" s="98" t="s">
        <v>212</v>
      </c>
      <c r="C193" s="59">
        <v>1953</v>
      </c>
      <c r="D193" s="59"/>
      <c r="E193" s="59" t="s">
        <v>269</v>
      </c>
      <c r="F193" s="59">
        <v>2</v>
      </c>
      <c r="G193" s="59">
        <v>1</v>
      </c>
      <c r="H193" s="59">
        <v>419.25</v>
      </c>
      <c r="I193" s="59">
        <v>349.05</v>
      </c>
      <c r="J193" s="59">
        <v>12</v>
      </c>
      <c r="K193" s="59" t="s">
        <v>289</v>
      </c>
      <c r="L193" s="59">
        <f aca="true" t="shared" si="24" ref="L193:L201">M193+N193+O193+P193</f>
        <v>96879.31999999999</v>
      </c>
      <c r="M193" s="59">
        <v>32903.95</v>
      </c>
      <c r="N193" s="59">
        <v>22152.68</v>
      </c>
      <c r="O193" s="59">
        <v>2135.41</v>
      </c>
      <c r="P193" s="59">
        <v>39687.28</v>
      </c>
      <c r="Q193" s="77">
        <f aca="true" t="shared" si="25" ref="Q193:Q201">L193/H193</f>
        <v>231.07768634466308</v>
      </c>
      <c r="R193" s="77">
        <v>14047.81</v>
      </c>
      <c r="S193" s="59" t="s">
        <v>305</v>
      </c>
      <c r="T193" s="62">
        <v>5.2</v>
      </c>
      <c r="U193" s="161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</row>
    <row r="194" spans="1:42" s="63" customFormat="1" ht="45">
      <c r="A194" s="61">
        <v>129</v>
      </c>
      <c r="B194" s="98" t="s">
        <v>213</v>
      </c>
      <c r="C194" s="59">
        <v>1959</v>
      </c>
      <c r="D194" s="59"/>
      <c r="E194" s="59" t="s">
        <v>269</v>
      </c>
      <c r="F194" s="59">
        <v>2</v>
      </c>
      <c r="G194" s="59">
        <v>2</v>
      </c>
      <c r="H194" s="59">
        <v>635.99</v>
      </c>
      <c r="I194" s="59">
        <v>557.32</v>
      </c>
      <c r="J194" s="59">
        <v>26</v>
      </c>
      <c r="K194" s="59" t="s">
        <v>289</v>
      </c>
      <c r="L194" s="59">
        <f t="shared" si="24"/>
        <v>158070.06</v>
      </c>
      <c r="M194" s="59">
        <v>53686.31</v>
      </c>
      <c r="N194" s="59">
        <v>36145.27</v>
      </c>
      <c r="O194" s="59">
        <v>3484.34</v>
      </c>
      <c r="P194" s="59">
        <v>64754.14</v>
      </c>
      <c r="Q194" s="77">
        <f t="shared" si="25"/>
        <v>248.54173807764272</v>
      </c>
      <c r="R194" s="77">
        <v>14047.81</v>
      </c>
      <c r="S194" s="59" t="s">
        <v>305</v>
      </c>
      <c r="T194" s="62">
        <v>5.2</v>
      </c>
      <c r="U194" s="161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</row>
    <row r="195" spans="1:42" s="63" customFormat="1" ht="45">
      <c r="A195" s="61">
        <v>130</v>
      </c>
      <c r="B195" s="98" t="s">
        <v>232</v>
      </c>
      <c r="C195" s="59">
        <v>1961</v>
      </c>
      <c r="D195" s="59"/>
      <c r="E195" s="59" t="s">
        <v>269</v>
      </c>
      <c r="F195" s="59">
        <v>3</v>
      </c>
      <c r="G195" s="59">
        <v>3</v>
      </c>
      <c r="H195" s="59">
        <v>1396.88</v>
      </c>
      <c r="I195" s="59">
        <v>1136</v>
      </c>
      <c r="J195" s="59">
        <v>52</v>
      </c>
      <c r="K195" s="59" t="s">
        <v>289</v>
      </c>
      <c r="L195" s="59">
        <f t="shared" si="24"/>
        <v>159534.37</v>
      </c>
      <c r="M195" s="59">
        <v>54183.33</v>
      </c>
      <c r="N195" s="59">
        <v>36480.38</v>
      </c>
      <c r="O195" s="59">
        <v>3516.34</v>
      </c>
      <c r="P195" s="59">
        <v>65354.32</v>
      </c>
      <c r="Q195" s="77">
        <f t="shared" si="25"/>
        <v>114.2076413149304</v>
      </c>
      <c r="R195" s="77">
        <v>14047.81</v>
      </c>
      <c r="S195" s="59" t="s">
        <v>305</v>
      </c>
      <c r="T195" s="62">
        <v>5.2</v>
      </c>
      <c r="U195" s="161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</row>
    <row r="196" spans="1:42" s="63" customFormat="1" ht="45">
      <c r="A196" s="61">
        <v>131</v>
      </c>
      <c r="B196" s="98" t="s">
        <v>233</v>
      </c>
      <c r="C196" s="59">
        <v>1961</v>
      </c>
      <c r="D196" s="59"/>
      <c r="E196" s="59" t="s">
        <v>269</v>
      </c>
      <c r="F196" s="59">
        <v>4</v>
      </c>
      <c r="G196" s="59">
        <v>2</v>
      </c>
      <c r="H196" s="59">
        <v>1276.32</v>
      </c>
      <c r="I196" s="59">
        <v>1069.56</v>
      </c>
      <c r="J196" s="59">
        <v>50</v>
      </c>
      <c r="K196" s="59" t="s">
        <v>643</v>
      </c>
      <c r="L196" s="59">
        <f t="shared" si="24"/>
        <v>1815571.08</v>
      </c>
      <c r="M196" s="59">
        <v>616632.12</v>
      </c>
      <c r="N196" s="59">
        <v>415160.61</v>
      </c>
      <c r="O196" s="59">
        <v>40019.44</v>
      </c>
      <c r="P196" s="59">
        <v>743758.91</v>
      </c>
      <c r="Q196" s="77">
        <f t="shared" si="25"/>
        <v>1422.504606995111</v>
      </c>
      <c r="R196" s="77">
        <v>14047.81</v>
      </c>
      <c r="S196" s="59" t="s">
        <v>305</v>
      </c>
      <c r="T196" s="62">
        <v>5.2</v>
      </c>
      <c r="U196" s="161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</row>
    <row r="197" spans="1:42" s="63" customFormat="1" ht="45">
      <c r="A197" s="61">
        <v>132</v>
      </c>
      <c r="B197" s="98" t="s">
        <v>234</v>
      </c>
      <c r="C197" s="59">
        <v>1962</v>
      </c>
      <c r="D197" s="59"/>
      <c r="E197" s="59" t="s">
        <v>269</v>
      </c>
      <c r="F197" s="59">
        <v>3</v>
      </c>
      <c r="G197" s="59">
        <v>2</v>
      </c>
      <c r="H197" s="59">
        <v>958.29</v>
      </c>
      <c r="I197" s="59">
        <v>958.29</v>
      </c>
      <c r="J197" s="59">
        <v>27</v>
      </c>
      <c r="K197" s="59" t="s">
        <v>289</v>
      </c>
      <c r="L197" s="59">
        <f t="shared" si="24"/>
        <v>233457.66999999998</v>
      </c>
      <c r="M197" s="59">
        <v>79290.43</v>
      </c>
      <c r="N197" s="59">
        <v>53383.75</v>
      </c>
      <c r="O197" s="59">
        <v>5146.26</v>
      </c>
      <c r="P197" s="59">
        <v>95637.23</v>
      </c>
      <c r="Q197" s="77">
        <f t="shared" si="25"/>
        <v>243.6190192947855</v>
      </c>
      <c r="R197" s="77">
        <v>14047.81</v>
      </c>
      <c r="S197" s="59" t="s">
        <v>305</v>
      </c>
      <c r="T197" s="62">
        <v>5.2</v>
      </c>
      <c r="U197" s="161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</row>
    <row r="198" spans="1:42" s="63" customFormat="1" ht="45">
      <c r="A198" s="61">
        <v>133</v>
      </c>
      <c r="B198" s="98" t="s">
        <v>214</v>
      </c>
      <c r="C198" s="59">
        <v>1963</v>
      </c>
      <c r="D198" s="59"/>
      <c r="E198" s="59" t="s">
        <v>269</v>
      </c>
      <c r="F198" s="59">
        <v>5</v>
      </c>
      <c r="G198" s="59">
        <v>4</v>
      </c>
      <c r="H198" s="77">
        <v>3308</v>
      </c>
      <c r="I198" s="59">
        <v>3260.05</v>
      </c>
      <c r="J198" s="59">
        <v>129</v>
      </c>
      <c r="K198" s="59" t="s">
        <v>289</v>
      </c>
      <c r="L198" s="59">
        <f t="shared" si="24"/>
        <v>801810.62</v>
      </c>
      <c r="M198" s="59">
        <v>272323.15</v>
      </c>
      <c r="N198" s="59">
        <v>183347.21</v>
      </c>
      <c r="O198" s="59">
        <v>17673.32</v>
      </c>
      <c r="P198" s="59">
        <v>328466.94</v>
      </c>
      <c r="Q198" s="77">
        <f t="shared" si="25"/>
        <v>242.38531438935914</v>
      </c>
      <c r="R198" s="77">
        <v>14047.81</v>
      </c>
      <c r="S198" s="59" t="s">
        <v>305</v>
      </c>
      <c r="T198" s="62">
        <v>5.2</v>
      </c>
      <c r="U198" s="161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</row>
    <row r="199" spans="1:42" s="63" customFormat="1" ht="45">
      <c r="A199" s="61">
        <v>134</v>
      </c>
      <c r="B199" s="119" t="s">
        <v>10</v>
      </c>
      <c r="C199" s="59">
        <v>1964</v>
      </c>
      <c r="D199" s="59"/>
      <c r="E199" s="59" t="s">
        <v>269</v>
      </c>
      <c r="F199" s="59">
        <v>4</v>
      </c>
      <c r="G199" s="59">
        <v>2</v>
      </c>
      <c r="H199" s="77">
        <v>1293.64</v>
      </c>
      <c r="I199" s="59">
        <v>1293.64</v>
      </c>
      <c r="J199" s="59">
        <v>48</v>
      </c>
      <c r="K199" s="59" t="s">
        <v>289</v>
      </c>
      <c r="L199" s="59">
        <f t="shared" si="24"/>
        <v>391463.86000000004</v>
      </c>
      <c r="M199" s="59">
        <v>151387.22</v>
      </c>
      <c r="N199" s="59">
        <v>100626.74</v>
      </c>
      <c r="O199" s="59">
        <v>8628.63</v>
      </c>
      <c r="P199" s="59">
        <v>130821.27</v>
      </c>
      <c r="Q199" s="77">
        <f t="shared" si="25"/>
        <v>302.60649021366066</v>
      </c>
      <c r="R199" s="77">
        <v>14047.81</v>
      </c>
      <c r="S199" s="59" t="s">
        <v>305</v>
      </c>
      <c r="T199" s="62">
        <v>5.2</v>
      </c>
      <c r="U199" s="161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</row>
    <row r="200" spans="1:42" s="63" customFormat="1" ht="45">
      <c r="A200" s="61">
        <v>135</v>
      </c>
      <c r="B200" s="181" t="s">
        <v>519</v>
      </c>
      <c r="C200" s="59">
        <v>1965</v>
      </c>
      <c r="D200" s="59"/>
      <c r="E200" s="59" t="s">
        <v>269</v>
      </c>
      <c r="F200" s="59">
        <v>4</v>
      </c>
      <c r="G200" s="59">
        <v>2</v>
      </c>
      <c r="H200" s="77">
        <v>1264.14</v>
      </c>
      <c r="I200" s="59">
        <v>1264.14</v>
      </c>
      <c r="J200" s="59">
        <v>51</v>
      </c>
      <c r="K200" s="59" t="s">
        <v>289</v>
      </c>
      <c r="L200" s="59">
        <f t="shared" si="24"/>
        <v>391463.86000000004</v>
      </c>
      <c r="M200" s="59">
        <v>151387.22</v>
      </c>
      <c r="N200" s="59">
        <v>100626.74</v>
      </c>
      <c r="O200" s="59">
        <v>8628.63</v>
      </c>
      <c r="P200" s="59">
        <v>130821.27</v>
      </c>
      <c r="Q200" s="77">
        <f t="shared" si="25"/>
        <v>309.6681222016549</v>
      </c>
      <c r="R200" s="77">
        <v>14047.81</v>
      </c>
      <c r="S200" s="59" t="s">
        <v>305</v>
      </c>
      <c r="T200" s="62">
        <v>5.2</v>
      </c>
      <c r="U200" s="161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</row>
    <row r="201" spans="1:42" s="63" customFormat="1" ht="45">
      <c r="A201" s="61">
        <v>136</v>
      </c>
      <c r="B201" s="181" t="s">
        <v>520</v>
      </c>
      <c r="C201" s="59">
        <v>1968</v>
      </c>
      <c r="D201" s="59"/>
      <c r="E201" s="59" t="s">
        <v>269</v>
      </c>
      <c r="F201" s="59">
        <v>5</v>
      </c>
      <c r="G201" s="59">
        <v>4</v>
      </c>
      <c r="H201" s="77">
        <v>2871.51</v>
      </c>
      <c r="I201" s="59">
        <v>2871.51</v>
      </c>
      <c r="J201" s="59">
        <v>119</v>
      </c>
      <c r="K201" s="59" t="s">
        <v>289</v>
      </c>
      <c r="L201" s="59">
        <f t="shared" si="24"/>
        <v>659127.95</v>
      </c>
      <c r="M201" s="77">
        <v>254898.5</v>
      </c>
      <c r="N201" s="59">
        <v>169430.44</v>
      </c>
      <c r="O201" s="59">
        <v>14528.47</v>
      </c>
      <c r="P201" s="59">
        <v>220270.54</v>
      </c>
      <c r="Q201" s="77">
        <f t="shared" si="25"/>
        <v>229.54053790514396</v>
      </c>
      <c r="R201" s="77">
        <v>14047.81</v>
      </c>
      <c r="S201" s="59" t="s">
        <v>305</v>
      </c>
      <c r="T201" s="62">
        <v>5.2</v>
      </c>
      <c r="U201" s="161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</row>
    <row r="202" spans="1:42" s="63" customFormat="1" ht="15">
      <c r="A202" s="61"/>
      <c r="B202" s="120" t="s">
        <v>462</v>
      </c>
      <c r="C202" s="59"/>
      <c r="D202" s="59"/>
      <c r="E202" s="59"/>
      <c r="F202" s="59"/>
      <c r="G202" s="59"/>
      <c r="H202" s="84">
        <f>SUM(H192:H201)</f>
        <v>14150.519999999999</v>
      </c>
      <c r="I202" s="84">
        <f>SUM(I192:I201)</f>
        <v>13309.44</v>
      </c>
      <c r="J202" s="85">
        <f>SUM(J192:J201)</f>
        <v>539</v>
      </c>
      <c r="K202" s="59"/>
      <c r="L202" s="84">
        <f>SUM(L192:L201)</f>
        <v>4904061</v>
      </c>
      <c r="M202" s="84">
        <f>SUM(M192:M201)</f>
        <v>1733492.21</v>
      </c>
      <c r="N202" s="84">
        <f>SUM(N192:N201)</f>
        <v>1162328.91</v>
      </c>
      <c r="O202" s="84">
        <f>SUM(O192:O201)</f>
        <v>108096.00000000001</v>
      </c>
      <c r="P202" s="84">
        <f>SUM(P192:P201)</f>
        <v>1900143.8800000001</v>
      </c>
      <c r="Q202" s="84">
        <f>L202/H202</f>
        <v>346.5640131952748</v>
      </c>
      <c r="R202" s="77"/>
      <c r="S202" s="72"/>
      <c r="T202" s="90"/>
      <c r="U202" s="161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</row>
    <row r="203" spans="1:42" s="63" customFormat="1" ht="15.75" customHeight="1">
      <c r="A203" s="208" t="s">
        <v>389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61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</row>
    <row r="204" spans="1:42" s="63" customFormat="1" ht="75">
      <c r="A204" s="61">
        <v>137</v>
      </c>
      <c r="B204" s="128" t="s">
        <v>202</v>
      </c>
      <c r="C204" s="95">
        <v>1940</v>
      </c>
      <c r="D204" s="77"/>
      <c r="E204" s="77" t="s">
        <v>269</v>
      </c>
      <c r="F204" s="95">
        <v>4.5</v>
      </c>
      <c r="G204" s="95">
        <v>7</v>
      </c>
      <c r="H204" s="77">
        <v>3707.08</v>
      </c>
      <c r="I204" s="77">
        <v>3375.8</v>
      </c>
      <c r="J204" s="95">
        <v>153</v>
      </c>
      <c r="K204" s="60" t="s">
        <v>11</v>
      </c>
      <c r="L204" s="77">
        <f>M204+N204+O204+P204</f>
        <v>873645</v>
      </c>
      <c r="M204" s="77">
        <v>262927.1</v>
      </c>
      <c r="N204" s="77">
        <v>177021.53</v>
      </c>
      <c r="O204" s="77">
        <v>122160.91</v>
      </c>
      <c r="P204" s="77">
        <v>311535.46</v>
      </c>
      <c r="Q204" s="77">
        <f>L204/H204</f>
        <v>235.66931385349116</v>
      </c>
      <c r="R204" s="77">
        <v>14047.81</v>
      </c>
      <c r="S204" s="77" t="s">
        <v>305</v>
      </c>
      <c r="T204" s="62">
        <v>5.2</v>
      </c>
      <c r="U204" s="161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</row>
    <row r="205" spans="1:42" s="63" customFormat="1" ht="75">
      <c r="A205" s="61">
        <v>138</v>
      </c>
      <c r="B205" s="128" t="s">
        <v>203</v>
      </c>
      <c r="C205" s="95">
        <v>1953</v>
      </c>
      <c r="D205" s="77"/>
      <c r="E205" s="77" t="s">
        <v>269</v>
      </c>
      <c r="F205" s="95">
        <v>2</v>
      </c>
      <c r="G205" s="95">
        <v>3</v>
      </c>
      <c r="H205" s="77">
        <v>1352.09</v>
      </c>
      <c r="I205" s="77">
        <v>1037.08</v>
      </c>
      <c r="J205" s="95">
        <v>64</v>
      </c>
      <c r="K205" s="59" t="s">
        <v>197</v>
      </c>
      <c r="L205" s="77">
        <f aca="true" t="shared" si="26" ref="L205:L234">M205+N205+O205+P205</f>
        <v>334998</v>
      </c>
      <c r="M205" s="77">
        <v>100819.08</v>
      </c>
      <c r="N205" s="77">
        <v>67878.73</v>
      </c>
      <c r="O205" s="77">
        <v>46842.48</v>
      </c>
      <c r="P205" s="77">
        <v>119457.71</v>
      </c>
      <c r="Q205" s="77">
        <f aca="true" t="shared" si="27" ref="Q205:Q235">L205/H205</f>
        <v>247.76309269353374</v>
      </c>
      <c r="R205" s="77">
        <v>14047.81</v>
      </c>
      <c r="S205" s="77" t="s">
        <v>305</v>
      </c>
      <c r="T205" s="62">
        <v>5.2</v>
      </c>
      <c r="U205" s="161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</row>
    <row r="206" spans="1:42" s="63" customFormat="1" ht="75">
      <c r="A206" s="61">
        <v>139</v>
      </c>
      <c r="B206" s="128" t="s">
        <v>204</v>
      </c>
      <c r="C206" s="95">
        <v>1952</v>
      </c>
      <c r="D206" s="77"/>
      <c r="E206" s="77" t="s">
        <v>269</v>
      </c>
      <c r="F206" s="95">
        <v>2</v>
      </c>
      <c r="G206" s="95">
        <v>2</v>
      </c>
      <c r="H206" s="77">
        <v>848.06</v>
      </c>
      <c r="I206" s="77">
        <v>695.78</v>
      </c>
      <c r="J206" s="95">
        <v>36</v>
      </c>
      <c r="K206" s="59" t="s">
        <v>197</v>
      </c>
      <c r="L206" s="77">
        <f t="shared" si="26"/>
        <v>227737</v>
      </c>
      <c r="M206" s="77">
        <v>68538.61</v>
      </c>
      <c r="N206" s="77">
        <v>46145.01</v>
      </c>
      <c r="O206" s="77">
        <v>31844.08</v>
      </c>
      <c r="P206" s="77">
        <v>81209.3</v>
      </c>
      <c r="Q206" s="77">
        <f t="shared" si="27"/>
        <v>268.53878263330427</v>
      </c>
      <c r="R206" s="77">
        <v>14047.81</v>
      </c>
      <c r="S206" s="77" t="s">
        <v>305</v>
      </c>
      <c r="T206" s="62">
        <v>5.2</v>
      </c>
      <c r="U206" s="161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</row>
    <row r="207" spans="1:42" s="63" customFormat="1" ht="75">
      <c r="A207" s="61">
        <v>140</v>
      </c>
      <c r="B207" s="128" t="s">
        <v>205</v>
      </c>
      <c r="C207" s="95">
        <v>1951</v>
      </c>
      <c r="D207" s="77"/>
      <c r="E207" s="77" t="s">
        <v>269</v>
      </c>
      <c r="F207" s="95">
        <v>3</v>
      </c>
      <c r="G207" s="95">
        <v>3</v>
      </c>
      <c r="H207" s="77">
        <v>1281.43</v>
      </c>
      <c r="I207" s="77">
        <v>598.27</v>
      </c>
      <c r="J207" s="95">
        <v>36</v>
      </c>
      <c r="K207" s="59" t="s">
        <v>197</v>
      </c>
      <c r="L207" s="77">
        <f t="shared" si="26"/>
        <v>321566</v>
      </c>
      <c r="M207" s="77">
        <v>96776.88</v>
      </c>
      <c r="N207" s="77">
        <v>65156.88</v>
      </c>
      <c r="O207" s="77">
        <v>44964.08</v>
      </c>
      <c r="P207" s="77">
        <v>114668.16</v>
      </c>
      <c r="Q207" s="77">
        <f t="shared" si="27"/>
        <v>250.94308701996985</v>
      </c>
      <c r="R207" s="77">
        <v>14047.81</v>
      </c>
      <c r="S207" s="77" t="s">
        <v>305</v>
      </c>
      <c r="T207" s="62">
        <v>5.2</v>
      </c>
      <c r="U207" s="161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</row>
    <row r="208" spans="1:42" s="63" customFormat="1" ht="75">
      <c r="A208" s="61">
        <v>141</v>
      </c>
      <c r="B208" s="128" t="s">
        <v>206</v>
      </c>
      <c r="C208" s="95">
        <v>1951</v>
      </c>
      <c r="D208" s="77"/>
      <c r="E208" s="77" t="s">
        <v>269</v>
      </c>
      <c r="F208" s="95">
        <v>2</v>
      </c>
      <c r="G208" s="95">
        <v>1</v>
      </c>
      <c r="H208" s="77">
        <v>362.39</v>
      </c>
      <c r="I208" s="77">
        <v>362.39</v>
      </c>
      <c r="J208" s="95">
        <v>18</v>
      </c>
      <c r="K208" s="59" t="s">
        <v>197</v>
      </c>
      <c r="L208" s="77">
        <f>M208+N208+O208+P208</f>
        <v>107875</v>
      </c>
      <c r="M208" s="77">
        <v>32465.18</v>
      </c>
      <c r="N208" s="77">
        <v>21858.26</v>
      </c>
      <c r="O208" s="77">
        <v>15084.23</v>
      </c>
      <c r="P208" s="77">
        <v>38467.33</v>
      </c>
      <c r="Q208" s="77">
        <f t="shared" si="27"/>
        <v>297.6765363282651</v>
      </c>
      <c r="R208" s="77">
        <v>14047.81</v>
      </c>
      <c r="S208" s="77" t="s">
        <v>305</v>
      </c>
      <c r="T208" s="62">
        <v>5.2</v>
      </c>
      <c r="U208" s="161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</row>
    <row r="209" spans="1:42" s="63" customFormat="1" ht="75">
      <c r="A209" s="61">
        <v>142</v>
      </c>
      <c r="B209" s="128" t="s">
        <v>207</v>
      </c>
      <c r="C209" s="95">
        <v>1951</v>
      </c>
      <c r="D209" s="77"/>
      <c r="E209" s="77" t="s">
        <v>269</v>
      </c>
      <c r="F209" s="95">
        <v>2</v>
      </c>
      <c r="G209" s="95">
        <v>2</v>
      </c>
      <c r="H209" s="77">
        <v>475.8</v>
      </c>
      <c r="I209" s="77">
        <v>413.82</v>
      </c>
      <c r="J209" s="95">
        <v>21</v>
      </c>
      <c r="K209" s="60" t="s">
        <v>65</v>
      </c>
      <c r="L209" s="77">
        <f t="shared" si="26"/>
        <v>125058</v>
      </c>
      <c r="M209" s="77">
        <v>37637.13</v>
      </c>
      <c r="N209" s="77">
        <v>25339.93</v>
      </c>
      <c r="O209" s="77">
        <v>17486.31</v>
      </c>
      <c r="P209" s="77">
        <v>44594.63</v>
      </c>
      <c r="Q209" s="77">
        <f t="shared" si="27"/>
        <v>262.8373266078184</v>
      </c>
      <c r="R209" s="77">
        <v>14047.81</v>
      </c>
      <c r="S209" s="77" t="s">
        <v>305</v>
      </c>
      <c r="T209" s="62">
        <v>5.2</v>
      </c>
      <c r="U209" s="161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</row>
    <row r="210" spans="1:42" s="63" customFormat="1" ht="75">
      <c r="A210" s="61">
        <v>143</v>
      </c>
      <c r="B210" s="128" t="s">
        <v>208</v>
      </c>
      <c r="C210" s="95">
        <v>1950</v>
      </c>
      <c r="D210" s="77"/>
      <c r="E210" s="77" t="s">
        <v>269</v>
      </c>
      <c r="F210" s="95">
        <v>2</v>
      </c>
      <c r="G210" s="95">
        <v>2</v>
      </c>
      <c r="H210" s="77">
        <v>477.07</v>
      </c>
      <c r="I210" s="77">
        <v>417.29</v>
      </c>
      <c r="J210" s="95">
        <v>21</v>
      </c>
      <c r="K210" s="59" t="s">
        <v>197</v>
      </c>
      <c r="L210" s="77">
        <f t="shared" si="26"/>
        <v>129449</v>
      </c>
      <c r="M210" s="77">
        <v>38958.13</v>
      </c>
      <c r="N210" s="77">
        <v>26229.49</v>
      </c>
      <c r="O210" s="77">
        <v>18100.82</v>
      </c>
      <c r="P210" s="77">
        <v>46160.56</v>
      </c>
      <c r="Q210" s="77">
        <f t="shared" si="27"/>
        <v>271.341731821326</v>
      </c>
      <c r="R210" s="77">
        <v>14047.81</v>
      </c>
      <c r="S210" s="77" t="s">
        <v>305</v>
      </c>
      <c r="T210" s="62">
        <v>5.2</v>
      </c>
      <c r="U210" s="161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</row>
    <row r="211" spans="1:42" s="63" customFormat="1" ht="45">
      <c r="A211" s="61">
        <v>144</v>
      </c>
      <c r="B211" s="128" t="s">
        <v>209</v>
      </c>
      <c r="C211" s="95">
        <v>1951</v>
      </c>
      <c r="D211" s="77"/>
      <c r="E211" s="77" t="s">
        <v>269</v>
      </c>
      <c r="F211" s="95">
        <v>1</v>
      </c>
      <c r="G211" s="95">
        <v>1</v>
      </c>
      <c r="H211" s="77">
        <v>155.84</v>
      </c>
      <c r="I211" s="77">
        <v>116.9</v>
      </c>
      <c r="J211" s="95">
        <v>19</v>
      </c>
      <c r="K211" s="59" t="s">
        <v>387</v>
      </c>
      <c r="L211" s="77">
        <f t="shared" si="26"/>
        <v>63199</v>
      </c>
      <c r="M211" s="77">
        <v>19020.05</v>
      </c>
      <c r="N211" s="77">
        <v>12805.58</v>
      </c>
      <c r="O211" s="77">
        <v>8837.07</v>
      </c>
      <c r="P211" s="77">
        <v>22536.3</v>
      </c>
      <c r="Q211" s="77">
        <f t="shared" si="27"/>
        <v>405.53773100616013</v>
      </c>
      <c r="R211" s="77">
        <v>14047.81</v>
      </c>
      <c r="S211" s="77" t="s">
        <v>305</v>
      </c>
      <c r="T211" s="62">
        <v>5.2</v>
      </c>
      <c r="U211" s="161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</row>
    <row r="212" spans="1:42" s="63" customFormat="1" ht="45">
      <c r="A212" s="61">
        <v>145</v>
      </c>
      <c r="B212" s="128" t="s">
        <v>673</v>
      </c>
      <c r="C212" s="95">
        <v>1952</v>
      </c>
      <c r="D212" s="77"/>
      <c r="E212" s="77" t="s">
        <v>269</v>
      </c>
      <c r="F212" s="95">
        <v>2</v>
      </c>
      <c r="G212" s="95">
        <v>1</v>
      </c>
      <c r="H212" s="77">
        <v>261.78</v>
      </c>
      <c r="I212" s="77">
        <v>226.9</v>
      </c>
      <c r="J212" s="95">
        <v>15</v>
      </c>
      <c r="K212" s="59" t="s">
        <v>598</v>
      </c>
      <c r="L212" s="77">
        <f t="shared" si="26"/>
        <v>46010</v>
      </c>
      <c r="M212" s="77">
        <v>13847.06</v>
      </c>
      <c r="N212" s="77">
        <v>9322.69</v>
      </c>
      <c r="O212" s="77">
        <v>6433.48</v>
      </c>
      <c r="P212" s="77">
        <v>16406.77</v>
      </c>
      <c r="Q212" s="77">
        <f t="shared" si="27"/>
        <v>175.75827030330814</v>
      </c>
      <c r="R212" s="77">
        <v>14047.81</v>
      </c>
      <c r="S212" s="77" t="s">
        <v>305</v>
      </c>
      <c r="T212" s="62">
        <v>5.2</v>
      </c>
      <c r="U212" s="161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</row>
    <row r="213" spans="1:42" s="63" customFormat="1" ht="90">
      <c r="A213" s="61">
        <v>146</v>
      </c>
      <c r="B213" s="128" t="s">
        <v>666</v>
      </c>
      <c r="C213" s="95">
        <v>1937</v>
      </c>
      <c r="D213" s="77"/>
      <c r="E213" s="77" t="s">
        <v>269</v>
      </c>
      <c r="F213" s="95">
        <v>4</v>
      </c>
      <c r="G213" s="95">
        <v>3</v>
      </c>
      <c r="H213" s="77">
        <v>1687.26</v>
      </c>
      <c r="I213" s="77">
        <v>1473.72</v>
      </c>
      <c r="J213" s="95">
        <v>70</v>
      </c>
      <c r="K213" s="59" t="s">
        <v>198</v>
      </c>
      <c r="L213" s="77">
        <f t="shared" si="26"/>
        <v>558568</v>
      </c>
      <c r="M213" s="77">
        <v>168105.07</v>
      </c>
      <c r="N213" s="77">
        <v>113178.81</v>
      </c>
      <c r="O213" s="77">
        <v>78102.51</v>
      </c>
      <c r="P213" s="77">
        <v>199181.61</v>
      </c>
      <c r="Q213" s="77">
        <f t="shared" si="27"/>
        <v>331.0503419745623</v>
      </c>
      <c r="R213" s="77">
        <v>14047.81</v>
      </c>
      <c r="S213" s="77" t="s">
        <v>305</v>
      </c>
      <c r="T213" s="62">
        <v>5.2</v>
      </c>
      <c r="U213" s="161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</row>
    <row r="214" spans="1:42" s="63" customFormat="1" ht="75">
      <c r="A214" s="61">
        <v>147</v>
      </c>
      <c r="B214" s="128" t="s">
        <v>667</v>
      </c>
      <c r="C214" s="95">
        <v>1938</v>
      </c>
      <c r="D214" s="77"/>
      <c r="E214" s="77" t="s">
        <v>269</v>
      </c>
      <c r="F214" s="95">
        <v>4</v>
      </c>
      <c r="G214" s="95">
        <v>3</v>
      </c>
      <c r="H214" s="77">
        <v>1686.01</v>
      </c>
      <c r="I214" s="77">
        <v>1576.31</v>
      </c>
      <c r="J214" s="95">
        <v>64</v>
      </c>
      <c r="K214" s="59" t="s">
        <v>197</v>
      </c>
      <c r="L214" s="77">
        <f t="shared" si="26"/>
        <v>140064</v>
      </c>
      <c r="M214" s="77">
        <v>42153.36</v>
      </c>
      <c r="N214" s="77">
        <v>28380.16</v>
      </c>
      <c r="O214" s="77">
        <v>19584.63</v>
      </c>
      <c r="P214" s="77">
        <v>49945.85</v>
      </c>
      <c r="Q214" s="77">
        <f t="shared" si="27"/>
        <v>83.07424036630863</v>
      </c>
      <c r="R214" s="77">
        <v>14047.81</v>
      </c>
      <c r="S214" s="77" t="s">
        <v>305</v>
      </c>
      <c r="T214" s="62">
        <v>5.2</v>
      </c>
      <c r="U214" s="161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</row>
    <row r="215" spans="1:42" s="63" customFormat="1" ht="45">
      <c r="A215" s="61">
        <v>148</v>
      </c>
      <c r="B215" s="128" t="s">
        <v>668</v>
      </c>
      <c r="C215" s="95">
        <v>1958</v>
      </c>
      <c r="D215" s="77"/>
      <c r="E215" s="77" t="s">
        <v>269</v>
      </c>
      <c r="F215" s="95">
        <v>4</v>
      </c>
      <c r="G215" s="95">
        <v>5</v>
      </c>
      <c r="H215" s="77">
        <v>4820.79</v>
      </c>
      <c r="I215" s="77">
        <v>4293.25</v>
      </c>
      <c r="J215" s="95">
        <v>167</v>
      </c>
      <c r="K215" s="59" t="s">
        <v>289</v>
      </c>
      <c r="L215" s="77">
        <f t="shared" si="26"/>
        <v>797201</v>
      </c>
      <c r="M215" s="77">
        <v>239921.12</v>
      </c>
      <c r="N215" s="77">
        <v>161532.14</v>
      </c>
      <c r="O215" s="77">
        <v>111471.84</v>
      </c>
      <c r="P215" s="77">
        <v>284275.9</v>
      </c>
      <c r="Q215" s="77">
        <f t="shared" si="27"/>
        <v>165.36729457205146</v>
      </c>
      <c r="R215" s="77">
        <v>14047.81</v>
      </c>
      <c r="S215" s="77" t="s">
        <v>305</v>
      </c>
      <c r="T215" s="62">
        <v>5.2</v>
      </c>
      <c r="U215" s="161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</row>
    <row r="216" spans="1:42" s="63" customFormat="1" ht="45">
      <c r="A216" s="61">
        <v>149</v>
      </c>
      <c r="B216" s="128" t="s">
        <v>669</v>
      </c>
      <c r="C216" s="95">
        <v>1961</v>
      </c>
      <c r="D216" s="77"/>
      <c r="E216" s="77" t="s">
        <v>269</v>
      </c>
      <c r="F216" s="95">
        <v>4</v>
      </c>
      <c r="G216" s="95">
        <v>4</v>
      </c>
      <c r="H216" s="77">
        <v>2348.65</v>
      </c>
      <c r="I216" s="77">
        <v>2036.5</v>
      </c>
      <c r="J216" s="95">
        <v>112</v>
      </c>
      <c r="K216" s="59" t="s">
        <v>199</v>
      </c>
      <c r="L216" s="77">
        <f t="shared" si="26"/>
        <v>539111</v>
      </c>
      <c r="M216" s="77">
        <v>162247.3</v>
      </c>
      <c r="N216" s="77">
        <v>109236.9</v>
      </c>
      <c r="O216" s="77">
        <v>75383.56</v>
      </c>
      <c r="P216" s="77">
        <v>192243.24</v>
      </c>
      <c r="Q216" s="77">
        <f t="shared" si="27"/>
        <v>229.5408000340621</v>
      </c>
      <c r="R216" s="77">
        <v>14047.81</v>
      </c>
      <c r="S216" s="77" t="s">
        <v>305</v>
      </c>
      <c r="T216" s="62">
        <v>5.2</v>
      </c>
      <c r="U216" s="161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</row>
    <row r="217" spans="1:42" s="63" customFormat="1" ht="45">
      <c r="A217" s="61">
        <v>150</v>
      </c>
      <c r="B217" s="128" t="s">
        <v>670</v>
      </c>
      <c r="C217" s="95">
        <v>1959</v>
      </c>
      <c r="D217" s="77"/>
      <c r="E217" s="77" t="s">
        <v>269</v>
      </c>
      <c r="F217" s="95">
        <v>4</v>
      </c>
      <c r="G217" s="95">
        <v>3</v>
      </c>
      <c r="H217" s="77">
        <v>3011.83</v>
      </c>
      <c r="I217" s="77">
        <v>2553.5</v>
      </c>
      <c r="J217" s="95">
        <v>102</v>
      </c>
      <c r="K217" s="59" t="s">
        <v>289</v>
      </c>
      <c r="L217" s="77">
        <f t="shared" si="26"/>
        <v>417407</v>
      </c>
      <c r="M217" s="77">
        <v>125620.44</v>
      </c>
      <c r="N217" s="77">
        <v>84576.84</v>
      </c>
      <c r="O217" s="77">
        <v>58365.37</v>
      </c>
      <c r="P217" s="77">
        <v>148844.35</v>
      </c>
      <c r="Q217" s="77">
        <f t="shared" si="27"/>
        <v>138.58916339899662</v>
      </c>
      <c r="R217" s="77">
        <v>14047.81</v>
      </c>
      <c r="S217" s="77" t="s">
        <v>305</v>
      </c>
      <c r="T217" s="62">
        <v>5.2</v>
      </c>
      <c r="U217" s="161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</row>
    <row r="218" spans="1:42" s="63" customFormat="1" ht="45">
      <c r="A218" s="61">
        <v>151</v>
      </c>
      <c r="B218" s="128" t="s">
        <v>671</v>
      </c>
      <c r="C218" s="95">
        <v>1961</v>
      </c>
      <c r="D218" s="77"/>
      <c r="E218" s="77" t="s">
        <v>269</v>
      </c>
      <c r="F218" s="95">
        <v>4</v>
      </c>
      <c r="G218" s="95">
        <v>2</v>
      </c>
      <c r="H218" s="77">
        <v>1101.31</v>
      </c>
      <c r="I218" s="77">
        <v>1061.32</v>
      </c>
      <c r="J218" s="95">
        <v>52</v>
      </c>
      <c r="K218" s="59" t="s">
        <v>289</v>
      </c>
      <c r="L218" s="77">
        <f t="shared" si="26"/>
        <v>295321</v>
      </c>
      <c r="M218" s="77">
        <v>88878.93</v>
      </c>
      <c r="N218" s="77">
        <v>59838.72</v>
      </c>
      <c r="O218" s="77">
        <v>41294.46</v>
      </c>
      <c r="P218" s="77">
        <v>105308.89</v>
      </c>
      <c r="Q218" s="77">
        <f t="shared" si="27"/>
        <v>268.1542889831201</v>
      </c>
      <c r="R218" s="77">
        <v>14047.81</v>
      </c>
      <c r="S218" s="77" t="s">
        <v>305</v>
      </c>
      <c r="T218" s="62">
        <v>5.2</v>
      </c>
      <c r="U218" s="161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</row>
    <row r="219" spans="1:42" s="63" customFormat="1" ht="45">
      <c r="A219" s="61">
        <v>152</v>
      </c>
      <c r="B219" s="128" t="s">
        <v>672</v>
      </c>
      <c r="C219" s="95">
        <v>1960</v>
      </c>
      <c r="D219" s="77"/>
      <c r="E219" s="77" t="s">
        <v>269</v>
      </c>
      <c r="F219" s="95">
        <v>4</v>
      </c>
      <c r="G219" s="95">
        <v>4</v>
      </c>
      <c r="H219" s="77">
        <v>2302.21</v>
      </c>
      <c r="I219" s="77">
        <v>1951.43</v>
      </c>
      <c r="J219" s="95">
        <v>101</v>
      </c>
      <c r="K219" s="59" t="s">
        <v>200</v>
      </c>
      <c r="L219" s="77">
        <f t="shared" si="26"/>
        <v>540557</v>
      </c>
      <c r="M219" s="77">
        <v>162683.32</v>
      </c>
      <c r="N219" s="77">
        <v>109529.65</v>
      </c>
      <c r="O219" s="77">
        <v>75585.07</v>
      </c>
      <c r="P219" s="77">
        <v>192758.96</v>
      </c>
      <c r="Q219" s="77">
        <f t="shared" si="27"/>
        <v>234.7991712311214</v>
      </c>
      <c r="R219" s="77">
        <v>14047.81</v>
      </c>
      <c r="S219" s="77" t="s">
        <v>305</v>
      </c>
      <c r="T219" s="62">
        <v>5.2</v>
      </c>
      <c r="U219" s="161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</row>
    <row r="220" spans="1:42" s="63" customFormat="1" ht="45">
      <c r="A220" s="61">
        <v>153</v>
      </c>
      <c r="B220" s="128" t="s">
        <v>216</v>
      </c>
      <c r="C220" s="95">
        <v>1960</v>
      </c>
      <c r="D220" s="77"/>
      <c r="E220" s="77" t="s">
        <v>269</v>
      </c>
      <c r="F220" s="95">
        <v>3</v>
      </c>
      <c r="G220" s="95">
        <v>3</v>
      </c>
      <c r="H220" s="77">
        <v>703.17</v>
      </c>
      <c r="I220" s="77">
        <v>605.92</v>
      </c>
      <c r="J220" s="95">
        <v>58</v>
      </c>
      <c r="K220" s="59" t="s">
        <v>199</v>
      </c>
      <c r="L220" s="77">
        <f t="shared" si="26"/>
        <v>240296</v>
      </c>
      <c r="M220" s="77">
        <v>72317.74</v>
      </c>
      <c r="N220" s="77">
        <v>48689.94</v>
      </c>
      <c r="O220" s="77">
        <v>33600.29</v>
      </c>
      <c r="P220" s="77">
        <v>85688.03</v>
      </c>
      <c r="Q220" s="77">
        <f t="shared" si="27"/>
        <v>341.7324402349361</v>
      </c>
      <c r="R220" s="77">
        <v>14047.81</v>
      </c>
      <c r="S220" s="77" t="s">
        <v>305</v>
      </c>
      <c r="T220" s="62">
        <v>5.2</v>
      </c>
      <c r="U220" s="161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</row>
    <row r="221" spans="1:42" s="63" customFormat="1" ht="45">
      <c r="A221" s="61">
        <v>154</v>
      </c>
      <c r="B221" s="128" t="s">
        <v>217</v>
      </c>
      <c r="C221" s="95">
        <v>1956</v>
      </c>
      <c r="D221" s="77"/>
      <c r="E221" s="77" t="s">
        <v>269</v>
      </c>
      <c r="F221" s="95">
        <v>2</v>
      </c>
      <c r="G221" s="95">
        <v>2</v>
      </c>
      <c r="H221" s="77">
        <v>900.47</v>
      </c>
      <c r="I221" s="77">
        <v>765.49</v>
      </c>
      <c r="J221" s="95">
        <v>34</v>
      </c>
      <c r="K221" s="59" t="s">
        <v>387</v>
      </c>
      <c r="L221" s="77">
        <f>M221+N221+O221+P221</f>
        <v>114939.99999999999</v>
      </c>
      <c r="M221" s="77">
        <v>34591.63</v>
      </c>
      <c r="N221" s="77">
        <v>23289.35</v>
      </c>
      <c r="O221" s="77">
        <v>16071.82</v>
      </c>
      <c r="P221" s="77">
        <v>40987.2</v>
      </c>
      <c r="Q221" s="77">
        <f t="shared" si="27"/>
        <v>127.64445234155495</v>
      </c>
      <c r="R221" s="77">
        <v>14047.81</v>
      </c>
      <c r="S221" s="77" t="s">
        <v>305</v>
      </c>
      <c r="T221" s="62">
        <v>5.2</v>
      </c>
      <c r="U221" s="161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</row>
    <row r="222" spans="1:42" s="63" customFormat="1" ht="45">
      <c r="A222" s="61">
        <v>155</v>
      </c>
      <c r="B222" s="128" t="s">
        <v>218</v>
      </c>
      <c r="C222" s="95">
        <v>1956</v>
      </c>
      <c r="D222" s="77"/>
      <c r="E222" s="77" t="s">
        <v>269</v>
      </c>
      <c r="F222" s="95">
        <v>2</v>
      </c>
      <c r="G222" s="95">
        <v>1</v>
      </c>
      <c r="H222" s="77">
        <v>252.69</v>
      </c>
      <c r="I222" s="77">
        <v>252.69</v>
      </c>
      <c r="J222" s="95">
        <v>8</v>
      </c>
      <c r="K222" s="59" t="s">
        <v>289</v>
      </c>
      <c r="L222" s="77">
        <f t="shared" si="26"/>
        <v>105936</v>
      </c>
      <c r="M222" s="77">
        <v>31882.43</v>
      </c>
      <c r="N222" s="77">
        <v>21464.63</v>
      </c>
      <c r="O222" s="77">
        <v>14813.24</v>
      </c>
      <c r="P222" s="77">
        <v>37775.7</v>
      </c>
      <c r="Q222" s="77">
        <f t="shared" si="27"/>
        <v>419.23305235664253</v>
      </c>
      <c r="R222" s="77">
        <v>14047.81</v>
      </c>
      <c r="S222" s="77" t="s">
        <v>305</v>
      </c>
      <c r="T222" s="62">
        <v>5.2</v>
      </c>
      <c r="U222" s="161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</row>
    <row r="223" spans="1:42" s="63" customFormat="1" ht="45">
      <c r="A223" s="61">
        <v>156</v>
      </c>
      <c r="B223" s="128" t="s">
        <v>219</v>
      </c>
      <c r="C223" s="95">
        <v>1958</v>
      </c>
      <c r="D223" s="77"/>
      <c r="E223" s="77" t="s">
        <v>269</v>
      </c>
      <c r="F223" s="95">
        <v>2</v>
      </c>
      <c r="G223" s="95">
        <v>1</v>
      </c>
      <c r="H223" s="77">
        <v>389.7</v>
      </c>
      <c r="I223" s="77">
        <v>345.8</v>
      </c>
      <c r="J223" s="95">
        <v>15</v>
      </c>
      <c r="K223" s="59" t="s">
        <v>387</v>
      </c>
      <c r="L223" s="77">
        <f t="shared" si="26"/>
        <v>73881</v>
      </c>
      <c r="M223" s="77">
        <v>22235.36</v>
      </c>
      <c r="N223" s="77">
        <v>14969.81</v>
      </c>
      <c r="O223" s="77">
        <v>10330.5</v>
      </c>
      <c r="P223" s="77">
        <v>26345.33</v>
      </c>
      <c r="Q223" s="77">
        <f t="shared" si="27"/>
        <v>189.58429561200924</v>
      </c>
      <c r="R223" s="77">
        <v>14047.81</v>
      </c>
      <c r="S223" s="77" t="s">
        <v>305</v>
      </c>
      <c r="T223" s="62">
        <v>5.2</v>
      </c>
      <c r="U223" s="161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</row>
    <row r="224" spans="1:42" s="63" customFormat="1" ht="45">
      <c r="A224" s="61">
        <v>157</v>
      </c>
      <c r="B224" s="128" t="s">
        <v>220</v>
      </c>
      <c r="C224" s="95">
        <v>1958</v>
      </c>
      <c r="D224" s="77"/>
      <c r="E224" s="77" t="s">
        <v>269</v>
      </c>
      <c r="F224" s="95">
        <v>2</v>
      </c>
      <c r="G224" s="95">
        <v>1</v>
      </c>
      <c r="H224" s="77">
        <v>405.74</v>
      </c>
      <c r="I224" s="77">
        <v>405.74</v>
      </c>
      <c r="J224" s="95">
        <v>9</v>
      </c>
      <c r="K224" s="59" t="s">
        <v>387</v>
      </c>
      <c r="L224" s="77">
        <f t="shared" si="26"/>
        <v>73881</v>
      </c>
      <c r="M224" s="77">
        <v>22234.51</v>
      </c>
      <c r="N224" s="77">
        <v>14970.67</v>
      </c>
      <c r="O224" s="77">
        <v>10330.5</v>
      </c>
      <c r="P224" s="77">
        <v>26345.32</v>
      </c>
      <c r="Q224" s="77">
        <f t="shared" si="27"/>
        <v>182.08951545324592</v>
      </c>
      <c r="R224" s="77">
        <v>14047.81</v>
      </c>
      <c r="S224" s="77" t="s">
        <v>305</v>
      </c>
      <c r="T224" s="62">
        <v>5.2</v>
      </c>
      <c r="U224" s="161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</row>
    <row r="225" spans="1:42" s="63" customFormat="1" ht="45">
      <c r="A225" s="61">
        <v>158</v>
      </c>
      <c r="B225" s="128" t="s">
        <v>221</v>
      </c>
      <c r="C225" s="95">
        <v>1960</v>
      </c>
      <c r="D225" s="77"/>
      <c r="E225" s="77" t="s">
        <v>269</v>
      </c>
      <c r="F225" s="95">
        <v>2</v>
      </c>
      <c r="G225" s="95">
        <v>1</v>
      </c>
      <c r="H225" s="77">
        <v>320.99</v>
      </c>
      <c r="I225" s="77">
        <v>320.99</v>
      </c>
      <c r="J225" s="95">
        <v>24</v>
      </c>
      <c r="K225" s="59" t="s">
        <v>387</v>
      </c>
      <c r="L225" s="77">
        <f t="shared" si="26"/>
        <v>66543</v>
      </c>
      <c r="M225" s="77">
        <v>20026.58</v>
      </c>
      <c r="N225" s="77">
        <v>13483.33</v>
      </c>
      <c r="O225" s="77">
        <v>9304.59</v>
      </c>
      <c r="P225" s="77">
        <v>23728.5</v>
      </c>
      <c r="Q225" s="77">
        <f t="shared" si="27"/>
        <v>207.30552353655875</v>
      </c>
      <c r="R225" s="77">
        <v>14047.81</v>
      </c>
      <c r="S225" s="77" t="s">
        <v>305</v>
      </c>
      <c r="T225" s="62">
        <v>5.2</v>
      </c>
      <c r="U225" s="161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</row>
    <row r="226" spans="1:42" s="63" customFormat="1" ht="45">
      <c r="A226" s="61">
        <v>159</v>
      </c>
      <c r="B226" s="128" t="s">
        <v>222</v>
      </c>
      <c r="C226" s="95">
        <v>1954</v>
      </c>
      <c r="D226" s="77"/>
      <c r="E226" s="77" t="s">
        <v>269</v>
      </c>
      <c r="F226" s="95">
        <v>2</v>
      </c>
      <c r="G226" s="95">
        <v>1</v>
      </c>
      <c r="H226" s="77">
        <v>353.96</v>
      </c>
      <c r="I226" s="77">
        <v>267.98</v>
      </c>
      <c r="J226" s="95">
        <v>28</v>
      </c>
      <c r="K226" s="59" t="s">
        <v>387</v>
      </c>
      <c r="L226" s="77">
        <f t="shared" si="26"/>
        <v>63886</v>
      </c>
      <c r="M226" s="77">
        <v>19226.51</v>
      </c>
      <c r="N226" s="77">
        <v>12945.36</v>
      </c>
      <c r="O226" s="77">
        <v>8932.93</v>
      </c>
      <c r="P226" s="77">
        <v>22781.2</v>
      </c>
      <c r="Q226" s="77">
        <f t="shared" si="27"/>
        <v>180.4893208272121</v>
      </c>
      <c r="R226" s="77">
        <v>14047.81</v>
      </c>
      <c r="S226" s="77" t="s">
        <v>305</v>
      </c>
      <c r="T226" s="62">
        <v>5.2</v>
      </c>
      <c r="U226" s="161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</row>
    <row r="227" spans="1:42" s="63" customFormat="1" ht="45">
      <c r="A227" s="61">
        <v>160</v>
      </c>
      <c r="B227" s="128" t="s">
        <v>223</v>
      </c>
      <c r="C227" s="95">
        <v>1953</v>
      </c>
      <c r="D227" s="77"/>
      <c r="E227" s="77" t="s">
        <v>269</v>
      </c>
      <c r="F227" s="95">
        <v>2</v>
      </c>
      <c r="G227" s="95">
        <v>1</v>
      </c>
      <c r="H227" s="77">
        <v>358.4</v>
      </c>
      <c r="I227" s="77">
        <v>267.35</v>
      </c>
      <c r="J227" s="95">
        <v>17</v>
      </c>
      <c r="K227" s="59" t="s">
        <v>387</v>
      </c>
      <c r="L227" s="77">
        <f t="shared" si="26"/>
        <v>63886</v>
      </c>
      <c r="M227" s="77">
        <v>19226.51</v>
      </c>
      <c r="N227" s="77">
        <v>12944.62</v>
      </c>
      <c r="O227" s="77">
        <v>8933.67</v>
      </c>
      <c r="P227" s="77">
        <v>22781.2</v>
      </c>
      <c r="Q227" s="77">
        <f t="shared" si="27"/>
        <v>178.25334821428572</v>
      </c>
      <c r="R227" s="77">
        <v>14047.81</v>
      </c>
      <c r="S227" s="77" t="s">
        <v>305</v>
      </c>
      <c r="T227" s="62">
        <v>5.2</v>
      </c>
      <c r="U227" s="161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</row>
    <row r="228" spans="1:42" s="63" customFormat="1" ht="45">
      <c r="A228" s="61">
        <v>161</v>
      </c>
      <c r="B228" s="128" t="s">
        <v>224</v>
      </c>
      <c r="C228" s="95">
        <v>1953</v>
      </c>
      <c r="D228" s="77"/>
      <c r="E228" s="77" t="s">
        <v>269</v>
      </c>
      <c r="F228" s="95">
        <v>2</v>
      </c>
      <c r="G228" s="95">
        <v>1</v>
      </c>
      <c r="H228" s="77">
        <v>360.01</v>
      </c>
      <c r="I228" s="77">
        <v>218.47</v>
      </c>
      <c r="J228" s="95">
        <v>27</v>
      </c>
      <c r="K228" s="59" t="s">
        <v>387</v>
      </c>
      <c r="L228" s="77">
        <f t="shared" si="26"/>
        <v>63886</v>
      </c>
      <c r="M228" s="77">
        <v>19226.51</v>
      </c>
      <c r="N228" s="77">
        <v>12944.62</v>
      </c>
      <c r="O228" s="77">
        <v>8933.67</v>
      </c>
      <c r="P228" s="77">
        <v>22781.2</v>
      </c>
      <c r="Q228" s="77">
        <f t="shared" si="27"/>
        <v>177.45618177272854</v>
      </c>
      <c r="R228" s="77">
        <v>14047.81</v>
      </c>
      <c r="S228" s="77" t="s">
        <v>305</v>
      </c>
      <c r="T228" s="62">
        <v>5.2</v>
      </c>
      <c r="U228" s="161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</row>
    <row r="229" spans="1:42" s="63" customFormat="1" ht="45">
      <c r="A229" s="61">
        <v>162</v>
      </c>
      <c r="B229" s="128" t="s">
        <v>225</v>
      </c>
      <c r="C229" s="95">
        <v>1956</v>
      </c>
      <c r="D229" s="77"/>
      <c r="E229" s="77" t="s">
        <v>269</v>
      </c>
      <c r="F229" s="95">
        <v>2</v>
      </c>
      <c r="G229" s="95">
        <v>3</v>
      </c>
      <c r="H229" s="77">
        <v>507.06</v>
      </c>
      <c r="I229" s="77">
        <v>466.76</v>
      </c>
      <c r="J229" s="95">
        <v>35</v>
      </c>
      <c r="K229" s="59" t="s">
        <v>387</v>
      </c>
      <c r="L229" s="77">
        <f t="shared" si="26"/>
        <v>102882</v>
      </c>
      <c r="M229" s="77">
        <v>30962.62</v>
      </c>
      <c r="N229" s="77">
        <v>20846.48</v>
      </c>
      <c r="O229" s="77">
        <v>14386.38</v>
      </c>
      <c r="P229" s="77">
        <v>36686.52</v>
      </c>
      <c r="Q229" s="77">
        <f t="shared" si="27"/>
        <v>202.8990651993847</v>
      </c>
      <c r="R229" s="77">
        <v>14047.81</v>
      </c>
      <c r="S229" s="77" t="s">
        <v>305</v>
      </c>
      <c r="T229" s="62">
        <v>5.2</v>
      </c>
      <c r="U229" s="161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</row>
    <row r="230" spans="1:42" s="63" customFormat="1" ht="45">
      <c r="A230" s="61">
        <v>163</v>
      </c>
      <c r="B230" s="128" t="s">
        <v>226</v>
      </c>
      <c r="C230" s="95">
        <v>1955</v>
      </c>
      <c r="D230" s="77"/>
      <c r="E230" s="77" t="s">
        <v>269</v>
      </c>
      <c r="F230" s="95">
        <v>3</v>
      </c>
      <c r="G230" s="95">
        <v>3</v>
      </c>
      <c r="H230" s="77">
        <v>1237.57</v>
      </c>
      <c r="I230" s="77">
        <v>1083.89</v>
      </c>
      <c r="J230" s="95">
        <v>45</v>
      </c>
      <c r="K230" s="59" t="s">
        <v>387</v>
      </c>
      <c r="L230" s="77">
        <f t="shared" si="26"/>
        <v>188886</v>
      </c>
      <c r="M230" s="77">
        <v>56846.03</v>
      </c>
      <c r="N230" s="77">
        <v>38272.63</v>
      </c>
      <c r="O230" s="77">
        <v>26411.95</v>
      </c>
      <c r="P230" s="77">
        <v>67355.39</v>
      </c>
      <c r="Q230" s="77">
        <f t="shared" si="27"/>
        <v>152.6265180959461</v>
      </c>
      <c r="R230" s="77">
        <v>14047.81</v>
      </c>
      <c r="S230" s="77" t="s">
        <v>305</v>
      </c>
      <c r="T230" s="62">
        <v>5.2</v>
      </c>
      <c r="U230" s="161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</row>
    <row r="231" spans="1:42" s="63" customFormat="1" ht="45">
      <c r="A231" s="61">
        <v>164</v>
      </c>
      <c r="B231" s="128" t="s">
        <v>227</v>
      </c>
      <c r="C231" s="95">
        <v>1960</v>
      </c>
      <c r="D231" s="77"/>
      <c r="E231" s="77" t="s">
        <v>269</v>
      </c>
      <c r="F231" s="95">
        <v>4</v>
      </c>
      <c r="G231" s="95">
        <v>2</v>
      </c>
      <c r="H231" s="77">
        <v>1273.08</v>
      </c>
      <c r="I231" s="77">
        <v>1273.08</v>
      </c>
      <c r="J231" s="95">
        <v>41</v>
      </c>
      <c r="K231" s="59" t="s">
        <v>387</v>
      </c>
      <c r="L231" s="77">
        <f t="shared" si="26"/>
        <v>205514</v>
      </c>
      <c r="M231" s="77">
        <v>61849.98</v>
      </c>
      <c r="N231" s="77">
        <v>41641.64</v>
      </c>
      <c r="O231" s="77">
        <v>28736.97</v>
      </c>
      <c r="P231" s="77">
        <v>73285.41</v>
      </c>
      <c r="Q231" s="77">
        <f t="shared" si="27"/>
        <v>161.43054639142866</v>
      </c>
      <c r="R231" s="77">
        <v>14047.81</v>
      </c>
      <c r="S231" s="77" t="s">
        <v>305</v>
      </c>
      <c r="T231" s="62">
        <v>5.2</v>
      </c>
      <c r="U231" s="161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</row>
    <row r="232" spans="1:42" s="63" customFormat="1" ht="45">
      <c r="A232" s="61">
        <v>165</v>
      </c>
      <c r="B232" s="128" t="s">
        <v>228</v>
      </c>
      <c r="C232" s="95">
        <v>1958</v>
      </c>
      <c r="D232" s="77"/>
      <c r="E232" s="77" t="s">
        <v>269</v>
      </c>
      <c r="F232" s="95">
        <v>3</v>
      </c>
      <c r="G232" s="95">
        <v>3</v>
      </c>
      <c r="H232" s="77">
        <v>1436.48</v>
      </c>
      <c r="I232" s="77">
        <v>1205.09</v>
      </c>
      <c r="J232" s="95">
        <v>49</v>
      </c>
      <c r="K232" s="59" t="s">
        <v>387</v>
      </c>
      <c r="L232" s="77">
        <f t="shared" si="26"/>
        <v>199332</v>
      </c>
      <c r="M232" s="77">
        <v>59989.51</v>
      </c>
      <c r="N232" s="77">
        <v>40389.25</v>
      </c>
      <c r="O232" s="77">
        <v>27872.36</v>
      </c>
      <c r="P232" s="77">
        <v>71080.88</v>
      </c>
      <c r="Q232" s="77">
        <f t="shared" si="27"/>
        <v>138.76420138115392</v>
      </c>
      <c r="R232" s="77">
        <v>14047.81</v>
      </c>
      <c r="S232" s="77" t="s">
        <v>305</v>
      </c>
      <c r="T232" s="62">
        <v>5.2</v>
      </c>
      <c r="U232" s="161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</row>
    <row r="233" spans="1:42" s="63" customFormat="1" ht="45">
      <c r="A233" s="61">
        <v>166</v>
      </c>
      <c r="B233" s="128" t="s">
        <v>229</v>
      </c>
      <c r="C233" s="95">
        <v>1958</v>
      </c>
      <c r="D233" s="77"/>
      <c r="E233" s="77" t="s">
        <v>269</v>
      </c>
      <c r="F233" s="95">
        <v>3</v>
      </c>
      <c r="G233" s="95">
        <v>3</v>
      </c>
      <c r="H233" s="77">
        <v>1711.33</v>
      </c>
      <c r="I233" s="77">
        <v>1494.69</v>
      </c>
      <c r="J233" s="95">
        <v>69</v>
      </c>
      <c r="K233" s="59" t="s">
        <v>387</v>
      </c>
      <c r="L233" s="77">
        <f>M233+N233+O233+P233</f>
        <v>229289</v>
      </c>
      <c r="M233" s="77">
        <v>69005.63</v>
      </c>
      <c r="N233" s="77">
        <v>46459.45</v>
      </c>
      <c r="O233" s="77">
        <v>32060.89</v>
      </c>
      <c r="P233" s="77">
        <v>81763.03</v>
      </c>
      <c r="Q233" s="77">
        <f t="shared" si="27"/>
        <v>133.98292556082112</v>
      </c>
      <c r="R233" s="77">
        <v>14047.81</v>
      </c>
      <c r="S233" s="77" t="s">
        <v>305</v>
      </c>
      <c r="T233" s="62">
        <v>5.2</v>
      </c>
      <c r="U233" s="161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</row>
    <row r="234" spans="1:42" s="63" customFormat="1" ht="45">
      <c r="A234" s="61">
        <v>167</v>
      </c>
      <c r="B234" s="128" t="s">
        <v>230</v>
      </c>
      <c r="C234" s="95">
        <v>1957</v>
      </c>
      <c r="D234" s="77"/>
      <c r="E234" s="77" t="s">
        <v>269</v>
      </c>
      <c r="F234" s="95">
        <v>3</v>
      </c>
      <c r="G234" s="95">
        <v>3</v>
      </c>
      <c r="H234" s="77">
        <v>1721.26</v>
      </c>
      <c r="I234" s="77">
        <v>1660.23</v>
      </c>
      <c r="J234" s="95">
        <v>45</v>
      </c>
      <c r="K234" s="59" t="s">
        <v>387</v>
      </c>
      <c r="L234" s="77">
        <f t="shared" si="26"/>
        <v>234718.001</v>
      </c>
      <c r="M234" s="77">
        <v>70639.53</v>
      </c>
      <c r="N234" s="77">
        <v>47559.401</v>
      </c>
      <c r="O234" s="77">
        <v>32820.24</v>
      </c>
      <c r="P234" s="77">
        <v>83698.83</v>
      </c>
      <c r="Q234" s="77">
        <f t="shared" si="27"/>
        <v>136.36405946806408</v>
      </c>
      <c r="R234" s="77">
        <v>14047.81</v>
      </c>
      <c r="S234" s="77" t="s">
        <v>305</v>
      </c>
      <c r="T234" s="62">
        <v>5.2</v>
      </c>
      <c r="U234" s="161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</row>
    <row r="235" spans="1:42" s="63" customFormat="1" ht="15">
      <c r="A235" s="61"/>
      <c r="B235" s="120" t="s">
        <v>614</v>
      </c>
      <c r="C235" s="77"/>
      <c r="D235" s="77"/>
      <c r="E235" s="77"/>
      <c r="F235" s="77"/>
      <c r="G235" s="77"/>
      <c r="H235" s="84">
        <f>SUM(H204:H234)</f>
        <v>37811.51000000001</v>
      </c>
      <c r="I235" s="84">
        <f>SUM(I204:I234)</f>
        <v>32824.43</v>
      </c>
      <c r="J235" s="85">
        <f>SUM(J204:J234)</f>
        <v>1555</v>
      </c>
      <c r="K235" s="182"/>
      <c r="L235" s="84">
        <f>SUM(L204:L234)</f>
        <v>7545522.001</v>
      </c>
      <c r="M235" s="84">
        <f>SUM(M204:M234)</f>
        <v>2270859.84</v>
      </c>
      <c r="N235" s="84">
        <f>SUM(N204:N234)</f>
        <v>1528902.5010000002</v>
      </c>
      <c r="O235" s="84">
        <f>SUM(O204:O234)</f>
        <v>1055080.9</v>
      </c>
      <c r="P235" s="84">
        <f>SUM(P204:P234)</f>
        <v>2690678.7600000007</v>
      </c>
      <c r="Q235" s="84">
        <f t="shared" si="27"/>
        <v>199.55621981243274</v>
      </c>
      <c r="R235" s="99"/>
      <c r="S235" s="72"/>
      <c r="T235" s="90"/>
      <c r="U235" s="161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</row>
    <row r="236" spans="1:42" s="63" customFormat="1" ht="15.75" customHeight="1">
      <c r="A236" s="188" t="s">
        <v>390</v>
      </c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61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</row>
    <row r="237" spans="1:42" s="63" customFormat="1" ht="90">
      <c r="A237" s="61">
        <v>168</v>
      </c>
      <c r="B237" s="128" t="s">
        <v>444</v>
      </c>
      <c r="C237" s="95">
        <v>1957</v>
      </c>
      <c r="D237" s="77"/>
      <c r="E237" s="77" t="s">
        <v>269</v>
      </c>
      <c r="F237" s="95">
        <v>2</v>
      </c>
      <c r="G237" s="95">
        <v>2</v>
      </c>
      <c r="H237" s="77">
        <v>732.8</v>
      </c>
      <c r="I237" s="77">
        <v>612.8</v>
      </c>
      <c r="J237" s="95">
        <v>39</v>
      </c>
      <c r="K237" s="77" t="s">
        <v>594</v>
      </c>
      <c r="L237" s="77">
        <f>M237+N237+O237+P237</f>
        <v>447008.60000000003</v>
      </c>
      <c r="M237" s="77">
        <v>138979.37</v>
      </c>
      <c r="N237" s="77">
        <v>93570.82</v>
      </c>
      <c r="O237" s="77">
        <v>64683.72</v>
      </c>
      <c r="P237" s="77">
        <v>149774.69</v>
      </c>
      <c r="Q237" s="77">
        <f>L237/H237</f>
        <v>610.0008187772927</v>
      </c>
      <c r="R237" s="77">
        <v>14047.81</v>
      </c>
      <c r="S237" s="77" t="s">
        <v>305</v>
      </c>
      <c r="T237" s="62">
        <v>5.2</v>
      </c>
      <c r="U237" s="161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</row>
    <row r="238" spans="1:42" s="63" customFormat="1" ht="90">
      <c r="A238" s="61">
        <v>169</v>
      </c>
      <c r="B238" s="128" t="s">
        <v>445</v>
      </c>
      <c r="C238" s="95">
        <v>1959</v>
      </c>
      <c r="D238" s="77"/>
      <c r="E238" s="77" t="s">
        <v>269</v>
      </c>
      <c r="F238" s="95">
        <v>2</v>
      </c>
      <c r="G238" s="95">
        <v>2</v>
      </c>
      <c r="H238" s="77">
        <v>583.4</v>
      </c>
      <c r="I238" s="77">
        <v>534.4</v>
      </c>
      <c r="J238" s="95">
        <v>49</v>
      </c>
      <c r="K238" s="129" t="s">
        <v>648</v>
      </c>
      <c r="L238" s="77">
        <f aca="true" t="shared" si="28" ref="L238:L264">M238+N238+O238+P238</f>
        <v>436761.1</v>
      </c>
      <c r="M238" s="77">
        <v>135793.48</v>
      </c>
      <c r="N238" s="77">
        <v>91425.54</v>
      </c>
      <c r="O238" s="77">
        <v>63200.86</v>
      </c>
      <c r="P238" s="77">
        <v>146341.22</v>
      </c>
      <c r="Q238" s="77">
        <f aca="true" t="shared" si="29" ref="Q238:Q265">L238/H238</f>
        <v>748.647754542338</v>
      </c>
      <c r="R238" s="77">
        <v>14047.81</v>
      </c>
      <c r="S238" s="77" t="s">
        <v>305</v>
      </c>
      <c r="T238" s="62">
        <v>5.2</v>
      </c>
      <c r="U238" s="161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</row>
    <row r="239" spans="1:42" s="63" customFormat="1" ht="75">
      <c r="A239" s="61">
        <v>170</v>
      </c>
      <c r="B239" s="128" t="s">
        <v>181</v>
      </c>
      <c r="C239" s="95">
        <v>1962</v>
      </c>
      <c r="D239" s="77"/>
      <c r="E239" s="77" t="s">
        <v>269</v>
      </c>
      <c r="F239" s="95">
        <v>4</v>
      </c>
      <c r="G239" s="95">
        <v>3</v>
      </c>
      <c r="H239" s="77">
        <v>2353.62</v>
      </c>
      <c r="I239" s="77">
        <v>1847.32</v>
      </c>
      <c r="J239" s="95">
        <v>159</v>
      </c>
      <c r="K239" s="129" t="s">
        <v>674</v>
      </c>
      <c r="L239" s="77">
        <f t="shared" si="28"/>
        <v>1134866.67</v>
      </c>
      <c r="M239" s="77">
        <v>352840.35</v>
      </c>
      <c r="N239" s="77">
        <v>237558.21</v>
      </c>
      <c r="O239" s="77">
        <v>164218.67</v>
      </c>
      <c r="P239" s="77">
        <v>380249.44</v>
      </c>
      <c r="Q239" s="77">
        <f t="shared" si="29"/>
        <v>482.1792260432865</v>
      </c>
      <c r="R239" s="77">
        <v>14047.81</v>
      </c>
      <c r="S239" s="77" t="s">
        <v>305</v>
      </c>
      <c r="T239" s="62">
        <v>5.2</v>
      </c>
      <c r="U239" s="161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</row>
    <row r="240" spans="1:42" s="63" customFormat="1" ht="90">
      <c r="A240" s="61">
        <v>171</v>
      </c>
      <c r="B240" s="128" t="s">
        <v>182</v>
      </c>
      <c r="C240" s="95">
        <v>1961</v>
      </c>
      <c r="D240" s="77"/>
      <c r="E240" s="77" t="s">
        <v>269</v>
      </c>
      <c r="F240" s="95">
        <v>2</v>
      </c>
      <c r="G240" s="95">
        <v>2</v>
      </c>
      <c r="H240" s="77">
        <v>687</v>
      </c>
      <c r="I240" s="77">
        <v>633</v>
      </c>
      <c r="J240" s="95">
        <v>39</v>
      </c>
      <c r="K240" s="77" t="s">
        <v>648</v>
      </c>
      <c r="L240" s="77">
        <f t="shared" si="28"/>
        <v>522331.87</v>
      </c>
      <c r="M240" s="77">
        <v>162397.45</v>
      </c>
      <c r="N240" s="77">
        <v>109337.52</v>
      </c>
      <c r="O240" s="77">
        <v>75583.54</v>
      </c>
      <c r="P240" s="77">
        <v>175013.36</v>
      </c>
      <c r="Q240" s="77">
        <f t="shared" si="29"/>
        <v>760.3083988355168</v>
      </c>
      <c r="R240" s="77">
        <v>14047.81</v>
      </c>
      <c r="S240" s="77" t="s">
        <v>305</v>
      </c>
      <c r="T240" s="62">
        <v>5.2</v>
      </c>
      <c r="U240" s="161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</row>
    <row r="241" spans="1:42" s="63" customFormat="1" ht="90">
      <c r="A241" s="61">
        <v>172</v>
      </c>
      <c r="B241" s="130" t="s">
        <v>66</v>
      </c>
      <c r="C241" s="95">
        <v>1961</v>
      </c>
      <c r="D241" s="77"/>
      <c r="E241" s="77" t="s">
        <v>269</v>
      </c>
      <c r="F241" s="95">
        <v>2</v>
      </c>
      <c r="G241" s="95">
        <v>2</v>
      </c>
      <c r="H241" s="77">
        <v>683.8</v>
      </c>
      <c r="I241" s="77">
        <v>634.8</v>
      </c>
      <c r="J241" s="95">
        <v>42</v>
      </c>
      <c r="K241" s="77" t="s">
        <v>648</v>
      </c>
      <c r="L241" s="77">
        <f t="shared" si="28"/>
        <v>528552.8</v>
      </c>
      <c r="M241" s="77">
        <v>164331.93</v>
      </c>
      <c r="N241" s="77">
        <v>110639.35</v>
      </c>
      <c r="O241" s="77">
        <v>76483.72</v>
      </c>
      <c r="P241" s="77">
        <v>177097.8</v>
      </c>
      <c r="Q241" s="77">
        <f t="shared" si="29"/>
        <v>772.9640245685874</v>
      </c>
      <c r="R241" s="77">
        <v>14047.81</v>
      </c>
      <c r="S241" s="77" t="s">
        <v>305</v>
      </c>
      <c r="T241" s="62">
        <v>5.2</v>
      </c>
      <c r="U241" s="161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</row>
    <row r="242" spans="1:42" s="63" customFormat="1" ht="90">
      <c r="A242" s="61">
        <v>173</v>
      </c>
      <c r="B242" s="128" t="s">
        <v>183</v>
      </c>
      <c r="C242" s="95">
        <v>1962</v>
      </c>
      <c r="D242" s="77"/>
      <c r="E242" s="77" t="s">
        <v>269</v>
      </c>
      <c r="F242" s="95">
        <v>4</v>
      </c>
      <c r="G242" s="95">
        <v>2</v>
      </c>
      <c r="H242" s="77">
        <v>1364.9</v>
      </c>
      <c r="I242" s="77">
        <v>1265.9</v>
      </c>
      <c r="J242" s="95">
        <v>76</v>
      </c>
      <c r="K242" s="77" t="s">
        <v>592</v>
      </c>
      <c r="L242" s="77">
        <f t="shared" si="28"/>
        <v>791417.63</v>
      </c>
      <c r="M242" s="77">
        <v>246059.08</v>
      </c>
      <c r="N242" s="77">
        <v>165664.3</v>
      </c>
      <c r="O242" s="77">
        <v>114521.22</v>
      </c>
      <c r="P242" s="77">
        <v>265173.03</v>
      </c>
      <c r="Q242" s="77">
        <f t="shared" si="29"/>
        <v>579.8356143307202</v>
      </c>
      <c r="R242" s="77">
        <v>14047.81</v>
      </c>
      <c r="S242" s="77" t="s">
        <v>305</v>
      </c>
      <c r="T242" s="62">
        <v>5.2</v>
      </c>
      <c r="U242" s="161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</row>
    <row r="243" spans="1:42" s="63" customFormat="1" ht="75">
      <c r="A243" s="61">
        <v>174</v>
      </c>
      <c r="B243" s="128" t="s">
        <v>184</v>
      </c>
      <c r="C243" s="95">
        <v>1963</v>
      </c>
      <c r="D243" s="77"/>
      <c r="E243" s="77" t="s">
        <v>269</v>
      </c>
      <c r="F243" s="95">
        <v>4</v>
      </c>
      <c r="G243" s="95">
        <v>3</v>
      </c>
      <c r="H243" s="77">
        <v>2502.5</v>
      </c>
      <c r="I243" s="77">
        <v>2319.19</v>
      </c>
      <c r="J243" s="95">
        <v>135</v>
      </c>
      <c r="K243" s="77" t="s">
        <v>596</v>
      </c>
      <c r="L243" s="77">
        <f t="shared" si="28"/>
        <v>1215271.6400000001</v>
      </c>
      <c r="M243" s="77">
        <v>377838.98</v>
      </c>
      <c r="N243" s="77">
        <v>254388.28</v>
      </c>
      <c r="O243" s="77">
        <v>175854.38</v>
      </c>
      <c r="P243" s="77">
        <v>407190</v>
      </c>
      <c r="Q243" s="77">
        <f t="shared" si="29"/>
        <v>485.623032967033</v>
      </c>
      <c r="R243" s="77">
        <v>14047.81</v>
      </c>
      <c r="S243" s="77" t="s">
        <v>305</v>
      </c>
      <c r="T243" s="62">
        <v>5.2</v>
      </c>
      <c r="U243" s="161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</row>
    <row r="244" spans="1:42" s="63" customFormat="1" ht="105">
      <c r="A244" s="61">
        <v>175</v>
      </c>
      <c r="B244" s="130" t="s">
        <v>67</v>
      </c>
      <c r="C244" s="95">
        <v>1963</v>
      </c>
      <c r="D244" s="77"/>
      <c r="E244" s="77" t="s">
        <v>269</v>
      </c>
      <c r="F244" s="95">
        <v>4</v>
      </c>
      <c r="G244" s="95">
        <v>3</v>
      </c>
      <c r="H244" s="77">
        <v>2534.7</v>
      </c>
      <c r="I244" s="77">
        <v>2358.39</v>
      </c>
      <c r="J244" s="95">
        <v>171</v>
      </c>
      <c r="K244" s="77" t="s">
        <v>649</v>
      </c>
      <c r="L244" s="77">
        <f t="shared" si="28"/>
        <v>1390343.29</v>
      </c>
      <c r="M244" s="77">
        <v>432270.84</v>
      </c>
      <c r="N244" s="77">
        <v>291035.59</v>
      </c>
      <c r="O244" s="77">
        <v>201186.63</v>
      </c>
      <c r="P244" s="77">
        <v>465850.23</v>
      </c>
      <c r="Q244" s="77">
        <f t="shared" si="29"/>
        <v>548.5238055785695</v>
      </c>
      <c r="R244" s="77">
        <v>14047.81</v>
      </c>
      <c r="S244" s="77" t="s">
        <v>305</v>
      </c>
      <c r="T244" s="62">
        <v>5.2</v>
      </c>
      <c r="U244" s="161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</row>
    <row r="245" spans="1:42" s="63" customFormat="1" ht="90">
      <c r="A245" s="61">
        <v>176</v>
      </c>
      <c r="B245" s="128" t="s">
        <v>185</v>
      </c>
      <c r="C245" s="95">
        <v>1963</v>
      </c>
      <c r="D245" s="77"/>
      <c r="E245" s="77" t="s">
        <v>269</v>
      </c>
      <c r="F245" s="95">
        <v>4</v>
      </c>
      <c r="G245" s="95">
        <v>3</v>
      </c>
      <c r="H245" s="77">
        <v>2578.4</v>
      </c>
      <c r="I245" s="77">
        <v>2071.77</v>
      </c>
      <c r="J245" s="95">
        <v>129</v>
      </c>
      <c r="K245" s="77" t="s">
        <v>650</v>
      </c>
      <c r="L245" s="77">
        <f t="shared" si="28"/>
        <v>911891.7999999999</v>
      </c>
      <c r="M245" s="77">
        <v>283515.73</v>
      </c>
      <c r="N245" s="77">
        <v>190883.07</v>
      </c>
      <c r="O245" s="77">
        <v>131953.77</v>
      </c>
      <c r="P245" s="77">
        <v>305539.23</v>
      </c>
      <c r="Q245" s="77">
        <f t="shared" si="29"/>
        <v>353.66576171269</v>
      </c>
      <c r="R245" s="77">
        <v>14047.81</v>
      </c>
      <c r="S245" s="77" t="s">
        <v>305</v>
      </c>
      <c r="T245" s="62">
        <v>5.2</v>
      </c>
      <c r="U245" s="161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</row>
    <row r="246" spans="1:42" s="63" customFormat="1" ht="75">
      <c r="A246" s="61">
        <v>177</v>
      </c>
      <c r="B246" s="128" t="s">
        <v>446</v>
      </c>
      <c r="C246" s="95">
        <v>1963</v>
      </c>
      <c r="D246" s="77"/>
      <c r="E246" s="77" t="s">
        <v>269</v>
      </c>
      <c r="F246" s="95">
        <v>4</v>
      </c>
      <c r="G246" s="95">
        <v>3</v>
      </c>
      <c r="H246" s="77">
        <v>2509.8</v>
      </c>
      <c r="I246" s="77">
        <v>2063.8</v>
      </c>
      <c r="J246" s="95">
        <v>121</v>
      </c>
      <c r="K246" s="77" t="s">
        <v>651</v>
      </c>
      <c r="L246" s="77">
        <f t="shared" si="28"/>
        <v>1066901.04</v>
      </c>
      <c r="M246" s="77">
        <v>331709.21</v>
      </c>
      <c r="N246" s="77">
        <v>223330.41</v>
      </c>
      <c r="O246" s="77">
        <v>154384.6</v>
      </c>
      <c r="P246" s="77">
        <v>357476.82</v>
      </c>
      <c r="Q246" s="77">
        <f t="shared" si="29"/>
        <v>425.09404733444893</v>
      </c>
      <c r="R246" s="77">
        <v>14047.81</v>
      </c>
      <c r="S246" s="77" t="s">
        <v>305</v>
      </c>
      <c r="T246" s="62">
        <v>5.2</v>
      </c>
      <c r="U246" s="161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</row>
    <row r="247" spans="1:42" s="63" customFormat="1" ht="90">
      <c r="A247" s="61">
        <v>178</v>
      </c>
      <c r="B247" s="128" t="s">
        <v>186</v>
      </c>
      <c r="C247" s="95">
        <v>1963</v>
      </c>
      <c r="D247" s="77"/>
      <c r="E247" s="77" t="s">
        <v>269</v>
      </c>
      <c r="F247" s="95">
        <v>4</v>
      </c>
      <c r="G247" s="95">
        <v>4</v>
      </c>
      <c r="H247" s="77">
        <v>2723.4</v>
      </c>
      <c r="I247" s="77">
        <v>2486.1</v>
      </c>
      <c r="J247" s="95">
        <v>158</v>
      </c>
      <c r="K247" s="77" t="s">
        <v>594</v>
      </c>
      <c r="L247" s="77">
        <f t="shared" si="28"/>
        <v>1419524.49</v>
      </c>
      <c r="M247" s="77">
        <v>441343.69</v>
      </c>
      <c r="N247" s="77">
        <v>297143.85</v>
      </c>
      <c r="O247" s="77">
        <v>205410.09</v>
      </c>
      <c r="P247" s="77">
        <v>475626.86</v>
      </c>
      <c r="Q247" s="77">
        <f t="shared" si="29"/>
        <v>521.2324630975986</v>
      </c>
      <c r="R247" s="77">
        <v>14047.81</v>
      </c>
      <c r="S247" s="77" t="s">
        <v>305</v>
      </c>
      <c r="T247" s="62">
        <v>5.2</v>
      </c>
      <c r="U247" s="161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</row>
    <row r="248" spans="1:42" s="63" customFormat="1" ht="90">
      <c r="A248" s="61">
        <v>179</v>
      </c>
      <c r="B248" s="130" t="s">
        <v>68</v>
      </c>
      <c r="C248" s="95">
        <v>1963</v>
      </c>
      <c r="D248" s="77"/>
      <c r="E248" s="77" t="s">
        <v>269</v>
      </c>
      <c r="F248" s="95">
        <v>4</v>
      </c>
      <c r="G248" s="95">
        <v>4</v>
      </c>
      <c r="H248" s="77">
        <v>2711</v>
      </c>
      <c r="I248" s="77">
        <v>2506</v>
      </c>
      <c r="J248" s="95">
        <v>151</v>
      </c>
      <c r="K248" s="77" t="s">
        <v>592</v>
      </c>
      <c r="L248" s="77">
        <f t="shared" si="28"/>
        <v>1433077.14</v>
      </c>
      <c r="M248" s="77">
        <v>445557</v>
      </c>
      <c r="N248" s="77">
        <v>299980.93</v>
      </c>
      <c r="O248" s="77">
        <v>207370.41</v>
      </c>
      <c r="P248" s="77">
        <v>480168.8</v>
      </c>
      <c r="Q248" s="77">
        <f t="shared" si="29"/>
        <v>528.6156916267059</v>
      </c>
      <c r="R248" s="77">
        <v>14047.81</v>
      </c>
      <c r="S248" s="77" t="s">
        <v>305</v>
      </c>
      <c r="T248" s="62">
        <v>5.2</v>
      </c>
      <c r="U248" s="161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</row>
    <row r="249" spans="1:42" s="63" customFormat="1" ht="90">
      <c r="A249" s="61">
        <v>180</v>
      </c>
      <c r="B249" s="128" t="s">
        <v>447</v>
      </c>
      <c r="C249" s="95">
        <v>1963</v>
      </c>
      <c r="D249" s="77"/>
      <c r="E249" s="77" t="s">
        <v>269</v>
      </c>
      <c r="F249" s="95">
        <v>4</v>
      </c>
      <c r="G249" s="95">
        <v>5</v>
      </c>
      <c r="H249" s="77">
        <v>2689.4</v>
      </c>
      <c r="I249" s="77">
        <v>2494.4</v>
      </c>
      <c r="J249" s="95">
        <v>154</v>
      </c>
      <c r="K249" s="129" t="s">
        <v>648</v>
      </c>
      <c r="L249" s="77">
        <f t="shared" si="28"/>
        <v>1476984.14</v>
      </c>
      <c r="M249" s="77">
        <v>459208.34</v>
      </c>
      <c r="N249" s="77">
        <v>309171.35</v>
      </c>
      <c r="O249" s="77">
        <v>213725.13</v>
      </c>
      <c r="P249" s="77">
        <v>494879.32</v>
      </c>
      <c r="Q249" s="77">
        <f t="shared" si="29"/>
        <v>549.1872313527181</v>
      </c>
      <c r="R249" s="77">
        <v>14047.81</v>
      </c>
      <c r="S249" s="77" t="s">
        <v>305</v>
      </c>
      <c r="T249" s="62">
        <v>5.2</v>
      </c>
      <c r="U249" s="161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</row>
    <row r="250" spans="1:42" s="63" customFormat="1" ht="75">
      <c r="A250" s="61">
        <v>181</v>
      </c>
      <c r="B250" s="128" t="s">
        <v>187</v>
      </c>
      <c r="C250" s="95">
        <v>1962</v>
      </c>
      <c r="D250" s="77"/>
      <c r="E250" s="77" t="s">
        <v>269</v>
      </c>
      <c r="F250" s="95">
        <v>4</v>
      </c>
      <c r="G250" s="95">
        <v>3</v>
      </c>
      <c r="H250" s="77">
        <v>2424.23</v>
      </c>
      <c r="I250" s="77">
        <v>1855.63</v>
      </c>
      <c r="J250" s="95">
        <v>216</v>
      </c>
      <c r="K250" s="77" t="s">
        <v>593</v>
      </c>
      <c r="L250" s="77">
        <f t="shared" si="28"/>
        <v>1180264</v>
      </c>
      <c r="M250" s="77">
        <v>366954.79</v>
      </c>
      <c r="N250" s="77">
        <v>247060.25</v>
      </c>
      <c r="O250" s="77">
        <v>170788.65</v>
      </c>
      <c r="P250" s="77">
        <v>395460.31</v>
      </c>
      <c r="Q250" s="77">
        <f t="shared" si="29"/>
        <v>486.8613951646502</v>
      </c>
      <c r="R250" s="77">
        <v>14047.81</v>
      </c>
      <c r="S250" s="77" t="s">
        <v>305</v>
      </c>
      <c r="T250" s="62">
        <v>5.2</v>
      </c>
      <c r="U250" s="161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</row>
    <row r="251" spans="1:42" s="63" customFormat="1" ht="75">
      <c r="A251" s="61">
        <v>182</v>
      </c>
      <c r="B251" s="130" t="s">
        <v>69</v>
      </c>
      <c r="C251" s="95">
        <v>1962</v>
      </c>
      <c r="D251" s="77"/>
      <c r="E251" s="77" t="s">
        <v>269</v>
      </c>
      <c r="F251" s="95">
        <v>4</v>
      </c>
      <c r="G251" s="95">
        <v>3</v>
      </c>
      <c r="H251" s="77">
        <v>2371</v>
      </c>
      <c r="I251" s="77">
        <v>1799.1</v>
      </c>
      <c r="J251" s="95">
        <v>164</v>
      </c>
      <c r="K251" s="77" t="s">
        <v>201</v>
      </c>
      <c r="L251" s="77">
        <f t="shared" si="28"/>
        <v>1153593.7</v>
      </c>
      <c r="M251" s="77">
        <v>358662.75</v>
      </c>
      <c r="N251" s="77">
        <v>241477.46</v>
      </c>
      <c r="O251" s="77">
        <v>166929.35</v>
      </c>
      <c r="P251" s="77">
        <v>386524.14</v>
      </c>
      <c r="Q251" s="77">
        <f t="shared" si="29"/>
        <v>486.5431041754534</v>
      </c>
      <c r="R251" s="77">
        <v>14047.81</v>
      </c>
      <c r="S251" s="77" t="s">
        <v>305</v>
      </c>
      <c r="T251" s="62">
        <v>5.2</v>
      </c>
      <c r="U251" s="161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</row>
    <row r="252" spans="1:42" s="63" customFormat="1" ht="90">
      <c r="A252" s="61">
        <v>183</v>
      </c>
      <c r="B252" s="128" t="s">
        <v>448</v>
      </c>
      <c r="C252" s="95">
        <v>1963</v>
      </c>
      <c r="D252" s="77"/>
      <c r="E252" s="77" t="s">
        <v>269</v>
      </c>
      <c r="F252" s="95">
        <v>2</v>
      </c>
      <c r="G252" s="95">
        <v>2</v>
      </c>
      <c r="H252" s="77">
        <v>662.8</v>
      </c>
      <c r="I252" s="77">
        <v>626.8</v>
      </c>
      <c r="J252" s="95">
        <v>38</v>
      </c>
      <c r="K252" s="77" t="s">
        <v>594</v>
      </c>
      <c r="L252" s="77">
        <f t="shared" si="28"/>
        <v>433423.5</v>
      </c>
      <c r="M252" s="77">
        <v>134755.7</v>
      </c>
      <c r="N252" s="77">
        <v>90726.7</v>
      </c>
      <c r="O252" s="77">
        <v>62717.92</v>
      </c>
      <c r="P252" s="77">
        <v>145223.18</v>
      </c>
      <c r="Q252" s="77">
        <f t="shared" si="29"/>
        <v>653.9280325890163</v>
      </c>
      <c r="R252" s="77">
        <v>14047.81</v>
      </c>
      <c r="S252" s="77" t="s">
        <v>305</v>
      </c>
      <c r="T252" s="62">
        <v>5.2</v>
      </c>
      <c r="U252" s="161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</row>
    <row r="253" spans="1:42" s="63" customFormat="1" ht="105">
      <c r="A253" s="61">
        <v>184</v>
      </c>
      <c r="B253" s="128" t="s">
        <v>449</v>
      </c>
      <c r="C253" s="95">
        <v>1965</v>
      </c>
      <c r="D253" s="77"/>
      <c r="E253" s="77" t="s">
        <v>269</v>
      </c>
      <c r="F253" s="95">
        <v>5</v>
      </c>
      <c r="G253" s="95">
        <v>4</v>
      </c>
      <c r="H253" s="77">
        <v>3121.5</v>
      </c>
      <c r="I253" s="77">
        <v>2739</v>
      </c>
      <c r="J253" s="95">
        <v>153</v>
      </c>
      <c r="K253" s="129" t="s">
        <v>595</v>
      </c>
      <c r="L253" s="77">
        <f t="shared" si="28"/>
        <v>1875495.25</v>
      </c>
      <c r="M253" s="77">
        <v>583109.02</v>
      </c>
      <c r="N253" s="77">
        <v>392590.03</v>
      </c>
      <c r="O253" s="77">
        <v>271390.35</v>
      </c>
      <c r="P253" s="77">
        <v>628405.85</v>
      </c>
      <c r="Q253" s="77">
        <f t="shared" si="29"/>
        <v>600.8314111805222</v>
      </c>
      <c r="R253" s="77">
        <v>14047.81</v>
      </c>
      <c r="S253" s="77" t="s">
        <v>305</v>
      </c>
      <c r="T253" s="62">
        <v>5.2</v>
      </c>
      <c r="U253" s="161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</row>
    <row r="254" spans="1:42" s="63" customFormat="1" ht="75">
      <c r="A254" s="61">
        <v>185</v>
      </c>
      <c r="B254" s="128" t="s">
        <v>450</v>
      </c>
      <c r="C254" s="95">
        <v>1961</v>
      </c>
      <c r="D254" s="77"/>
      <c r="E254" s="77" t="s">
        <v>269</v>
      </c>
      <c r="F254" s="95">
        <v>22</v>
      </c>
      <c r="G254" s="95">
        <v>2</v>
      </c>
      <c r="H254" s="77">
        <v>624.3</v>
      </c>
      <c r="I254" s="77">
        <v>508.4</v>
      </c>
      <c r="J254" s="95">
        <v>42</v>
      </c>
      <c r="K254" s="77" t="s">
        <v>596</v>
      </c>
      <c r="L254" s="77">
        <f t="shared" si="28"/>
        <v>492333.63</v>
      </c>
      <c r="M254" s="77">
        <v>153070.7</v>
      </c>
      <c r="N254" s="77">
        <v>103057.38</v>
      </c>
      <c r="O254" s="77">
        <v>71241.39</v>
      </c>
      <c r="P254" s="77">
        <v>164964.16</v>
      </c>
      <c r="Q254" s="77">
        <f t="shared" si="29"/>
        <v>788.617059106199</v>
      </c>
      <c r="R254" s="77">
        <v>14047.81</v>
      </c>
      <c r="S254" s="77" t="s">
        <v>305</v>
      </c>
      <c r="T254" s="62">
        <v>5.2</v>
      </c>
      <c r="U254" s="161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</row>
    <row r="255" spans="1:42" s="63" customFormat="1" ht="105">
      <c r="A255" s="61">
        <v>186</v>
      </c>
      <c r="B255" s="128" t="s">
        <v>451</v>
      </c>
      <c r="C255" s="95">
        <v>1967</v>
      </c>
      <c r="D255" s="77"/>
      <c r="E255" s="77" t="s">
        <v>269</v>
      </c>
      <c r="F255" s="95">
        <v>5</v>
      </c>
      <c r="G255" s="95">
        <v>2</v>
      </c>
      <c r="H255" s="77">
        <v>4780.7</v>
      </c>
      <c r="I255" s="77">
        <v>4292.8</v>
      </c>
      <c r="J255" s="95">
        <v>275</v>
      </c>
      <c r="K255" s="129" t="s">
        <v>595</v>
      </c>
      <c r="L255" s="77">
        <f t="shared" si="28"/>
        <v>1746825</v>
      </c>
      <c r="M255" s="77">
        <v>543104.44</v>
      </c>
      <c r="N255" s="77">
        <v>365656.11</v>
      </c>
      <c r="O255" s="77">
        <v>252770.94</v>
      </c>
      <c r="P255" s="77">
        <v>585293.51</v>
      </c>
      <c r="Q255" s="77">
        <f t="shared" si="29"/>
        <v>365.39105151965197</v>
      </c>
      <c r="R255" s="77">
        <v>14047.81</v>
      </c>
      <c r="S255" s="77" t="s">
        <v>305</v>
      </c>
      <c r="T255" s="62">
        <v>5.2</v>
      </c>
      <c r="U255" s="161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</row>
    <row r="256" spans="1:42" s="63" customFormat="1" ht="60">
      <c r="A256" s="61">
        <v>187</v>
      </c>
      <c r="B256" s="128" t="s">
        <v>188</v>
      </c>
      <c r="C256" s="95">
        <v>1967</v>
      </c>
      <c r="D256" s="77"/>
      <c r="E256" s="77" t="s">
        <v>457</v>
      </c>
      <c r="F256" s="95">
        <v>5</v>
      </c>
      <c r="G256" s="95">
        <v>6</v>
      </c>
      <c r="H256" s="77">
        <v>5161.4</v>
      </c>
      <c r="I256" s="77">
        <v>4829.8</v>
      </c>
      <c r="J256" s="95">
        <v>272</v>
      </c>
      <c r="K256" s="129" t="s">
        <v>591</v>
      </c>
      <c r="L256" s="77">
        <f t="shared" si="28"/>
        <v>1646717.4</v>
      </c>
      <c r="M256" s="77">
        <v>511979.92</v>
      </c>
      <c r="N256" s="77">
        <v>344701.47</v>
      </c>
      <c r="O256" s="77">
        <v>238285.1</v>
      </c>
      <c r="P256" s="77">
        <v>551750.91</v>
      </c>
      <c r="Q256" s="77">
        <f t="shared" si="29"/>
        <v>319.04471654977334</v>
      </c>
      <c r="R256" s="77">
        <v>14047.81</v>
      </c>
      <c r="S256" s="77" t="s">
        <v>305</v>
      </c>
      <c r="T256" s="62">
        <v>5.2</v>
      </c>
      <c r="U256" s="161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</row>
    <row r="257" spans="1:42" s="63" customFormat="1" ht="75">
      <c r="A257" s="61">
        <v>188</v>
      </c>
      <c r="B257" s="128" t="s">
        <v>452</v>
      </c>
      <c r="C257" s="95">
        <v>1963</v>
      </c>
      <c r="D257" s="77"/>
      <c r="E257" s="77" t="s">
        <v>269</v>
      </c>
      <c r="F257" s="95">
        <v>4</v>
      </c>
      <c r="G257" s="95">
        <v>4</v>
      </c>
      <c r="H257" s="77">
        <v>2523.6</v>
      </c>
      <c r="I257" s="77">
        <v>2167.4</v>
      </c>
      <c r="J257" s="95">
        <v>161</v>
      </c>
      <c r="K257" s="77" t="s">
        <v>652</v>
      </c>
      <c r="L257" s="77">
        <f t="shared" si="28"/>
        <v>1350965.07</v>
      </c>
      <c r="M257" s="77">
        <v>420027.47</v>
      </c>
      <c r="N257" s="77">
        <v>282792.48</v>
      </c>
      <c r="O257" s="77">
        <v>195489.29</v>
      </c>
      <c r="P257" s="77">
        <v>452655.83</v>
      </c>
      <c r="Q257" s="77">
        <f t="shared" si="29"/>
        <v>535.3324893009986</v>
      </c>
      <c r="R257" s="77">
        <v>14047.81</v>
      </c>
      <c r="S257" s="77" t="s">
        <v>305</v>
      </c>
      <c r="T257" s="62">
        <v>5.2</v>
      </c>
      <c r="U257" s="161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</row>
    <row r="258" spans="1:42" s="63" customFormat="1" ht="45">
      <c r="A258" s="61">
        <v>189</v>
      </c>
      <c r="B258" s="128" t="s">
        <v>453</v>
      </c>
      <c r="C258" s="95">
        <v>1963</v>
      </c>
      <c r="D258" s="77"/>
      <c r="E258" s="77" t="s">
        <v>269</v>
      </c>
      <c r="F258" s="95">
        <v>4</v>
      </c>
      <c r="G258" s="95">
        <v>4</v>
      </c>
      <c r="H258" s="77">
        <v>2529.9</v>
      </c>
      <c r="I258" s="77">
        <v>1647</v>
      </c>
      <c r="J258" s="95">
        <v>147</v>
      </c>
      <c r="K258" s="77" t="s">
        <v>417</v>
      </c>
      <c r="L258" s="77">
        <f t="shared" si="28"/>
        <v>870333</v>
      </c>
      <c r="M258" s="77">
        <v>270594.68</v>
      </c>
      <c r="N258" s="77">
        <v>182183.12</v>
      </c>
      <c r="O258" s="77">
        <v>125939.59</v>
      </c>
      <c r="P258" s="77">
        <v>291615.61</v>
      </c>
      <c r="Q258" s="77">
        <f t="shared" si="29"/>
        <v>344.01873591841576</v>
      </c>
      <c r="R258" s="77">
        <v>14047.81</v>
      </c>
      <c r="S258" s="77" t="s">
        <v>305</v>
      </c>
      <c r="T258" s="62">
        <v>5.2</v>
      </c>
      <c r="U258" s="161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</row>
    <row r="259" spans="1:42" s="63" customFormat="1" ht="75">
      <c r="A259" s="61">
        <v>190</v>
      </c>
      <c r="B259" s="128" t="s">
        <v>189</v>
      </c>
      <c r="C259" s="95">
        <v>1965</v>
      </c>
      <c r="D259" s="77"/>
      <c r="E259" s="77" t="s">
        <v>269</v>
      </c>
      <c r="F259" s="95">
        <v>5</v>
      </c>
      <c r="G259" s="95">
        <v>4</v>
      </c>
      <c r="H259" s="77">
        <v>3069</v>
      </c>
      <c r="I259" s="77">
        <v>2815.9</v>
      </c>
      <c r="J259" s="95">
        <v>193</v>
      </c>
      <c r="K259" s="77" t="s">
        <v>596</v>
      </c>
      <c r="L259" s="77">
        <f t="shared" si="28"/>
        <v>1524055.51</v>
      </c>
      <c r="M259" s="77">
        <v>473843.3</v>
      </c>
      <c r="N259" s="77">
        <v>319024.58</v>
      </c>
      <c r="O259" s="77">
        <v>220535.67</v>
      </c>
      <c r="P259" s="77">
        <v>510651.96</v>
      </c>
      <c r="Q259" s="77">
        <f t="shared" si="29"/>
        <v>496.59677745193875</v>
      </c>
      <c r="R259" s="77">
        <v>14047.81</v>
      </c>
      <c r="S259" s="77" t="s">
        <v>305</v>
      </c>
      <c r="T259" s="62">
        <v>5.2</v>
      </c>
      <c r="U259" s="161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</row>
    <row r="260" spans="1:42" s="63" customFormat="1" ht="45">
      <c r="A260" s="61">
        <v>191</v>
      </c>
      <c r="B260" s="130" t="s">
        <v>70</v>
      </c>
      <c r="C260" s="95">
        <v>1964</v>
      </c>
      <c r="D260" s="77"/>
      <c r="E260" s="77" t="s">
        <v>269</v>
      </c>
      <c r="F260" s="95">
        <v>5</v>
      </c>
      <c r="G260" s="95">
        <v>4</v>
      </c>
      <c r="H260" s="77">
        <v>3026.6</v>
      </c>
      <c r="I260" s="77">
        <v>3026.6</v>
      </c>
      <c r="J260" s="95">
        <v>188</v>
      </c>
      <c r="K260" s="77" t="s">
        <v>289</v>
      </c>
      <c r="L260" s="77">
        <f t="shared" si="28"/>
        <v>457076.29</v>
      </c>
      <c r="M260" s="77">
        <v>142108.49</v>
      </c>
      <c r="N260" s="77">
        <v>95678.44</v>
      </c>
      <c r="O260" s="77">
        <v>66139.87</v>
      </c>
      <c r="P260" s="77">
        <v>153149.49</v>
      </c>
      <c r="Q260" s="77">
        <f t="shared" si="29"/>
        <v>151.01972180003963</v>
      </c>
      <c r="R260" s="77">
        <v>14047.81</v>
      </c>
      <c r="S260" s="77" t="s">
        <v>305</v>
      </c>
      <c r="T260" s="62">
        <v>5.2</v>
      </c>
      <c r="U260" s="161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</row>
    <row r="261" spans="1:42" s="63" customFormat="1" ht="60">
      <c r="A261" s="61">
        <v>192</v>
      </c>
      <c r="B261" s="130" t="s">
        <v>71</v>
      </c>
      <c r="C261" s="95">
        <v>1967</v>
      </c>
      <c r="D261" s="77"/>
      <c r="E261" s="77" t="s">
        <v>269</v>
      </c>
      <c r="F261" s="95">
        <v>5</v>
      </c>
      <c r="G261" s="95">
        <v>6</v>
      </c>
      <c r="H261" s="77">
        <v>5248.8</v>
      </c>
      <c r="I261" s="77">
        <v>4769.9</v>
      </c>
      <c r="J261" s="95">
        <v>206</v>
      </c>
      <c r="K261" s="77" t="s">
        <v>589</v>
      </c>
      <c r="L261" s="77">
        <f t="shared" si="28"/>
        <v>1039713.46</v>
      </c>
      <c r="M261" s="77">
        <v>323256.87</v>
      </c>
      <c r="N261" s="77">
        <v>217639.3</v>
      </c>
      <c r="O261" s="77">
        <v>150449.99</v>
      </c>
      <c r="P261" s="77">
        <v>348367.3</v>
      </c>
      <c r="Q261" s="77">
        <f t="shared" si="29"/>
        <v>198.0859358329523</v>
      </c>
      <c r="R261" s="77">
        <v>14047.81</v>
      </c>
      <c r="S261" s="77" t="s">
        <v>305</v>
      </c>
      <c r="T261" s="62">
        <v>5.2</v>
      </c>
      <c r="U261" s="161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</row>
    <row r="262" spans="1:42" s="63" customFormat="1" ht="90">
      <c r="A262" s="61">
        <v>193</v>
      </c>
      <c r="B262" s="128" t="s">
        <v>454</v>
      </c>
      <c r="C262" s="95">
        <v>1968</v>
      </c>
      <c r="D262" s="77"/>
      <c r="E262" s="77" t="s">
        <v>269</v>
      </c>
      <c r="F262" s="95">
        <v>5</v>
      </c>
      <c r="G262" s="95">
        <v>6</v>
      </c>
      <c r="H262" s="77">
        <v>4777.9</v>
      </c>
      <c r="I262" s="77">
        <v>3252.7</v>
      </c>
      <c r="J262" s="95">
        <v>220</v>
      </c>
      <c r="K262" s="77" t="s">
        <v>597</v>
      </c>
      <c r="L262" s="77">
        <f t="shared" si="28"/>
        <v>2240341.5999999996</v>
      </c>
      <c r="M262" s="77">
        <v>696543.21</v>
      </c>
      <c r="N262" s="77">
        <v>468962.36</v>
      </c>
      <c r="O262" s="77">
        <v>324184.32</v>
      </c>
      <c r="P262" s="77">
        <v>750651.71</v>
      </c>
      <c r="Q262" s="77">
        <f t="shared" si="29"/>
        <v>468.8967119445781</v>
      </c>
      <c r="R262" s="77">
        <v>14047.81</v>
      </c>
      <c r="S262" s="77" t="s">
        <v>305</v>
      </c>
      <c r="T262" s="62">
        <v>5.2</v>
      </c>
      <c r="U262" s="161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</row>
    <row r="263" spans="1:42" s="63" customFormat="1" ht="45">
      <c r="A263" s="61">
        <v>194</v>
      </c>
      <c r="B263" s="128" t="s">
        <v>507</v>
      </c>
      <c r="C263" s="95">
        <v>1965</v>
      </c>
      <c r="D263" s="77"/>
      <c r="E263" s="77" t="s">
        <v>269</v>
      </c>
      <c r="F263" s="95">
        <v>5</v>
      </c>
      <c r="G263" s="95">
        <v>4</v>
      </c>
      <c r="H263" s="77">
        <v>3137.9</v>
      </c>
      <c r="I263" s="77">
        <v>2855</v>
      </c>
      <c r="J263" s="95">
        <v>191</v>
      </c>
      <c r="K263" s="77" t="s">
        <v>289</v>
      </c>
      <c r="L263" s="77">
        <f t="shared" si="28"/>
        <v>422742.3300000001</v>
      </c>
      <c r="M263" s="77">
        <v>131435.62</v>
      </c>
      <c r="N263" s="77">
        <v>88491.96</v>
      </c>
      <c r="O263" s="77">
        <v>61172.22</v>
      </c>
      <c r="P263" s="77">
        <v>141642.53</v>
      </c>
      <c r="Q263" s="77">
        <f t="shared" si="29"/>
        <v>134.721415596418</v>
      </c>
      <c r="R263" s="77">
        <v>14047.81</v>
      </c>
      <c r="S263" s="77" t="s">
        <v>305</v>
      </c>
      <c r="T263" s="62">
        <v>5.2</v>
      </c>
      <c r="U263" s="161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</row>
    <row r="264" spans="1:42" s="63" customFormat="1" ht="45">
      <c r="A264" s="61">
        <v>195</v>
      </c>
      <c r="B264" s="128" t="s">
        <v>190</v>
      </c>
      <c r="C264" s="95">
        <v>1972</v>
      </c>
      <c r="D264" s="77"/>
      <c r="E264" s="77" t="s">
        <v>457</v>
      </c>
      <c r="F264" s="95">
        <v>5</v>
      </c>
      <c r="G264" s="95">
        <v>6</v>
      </c>
      <c r="H264" s="77">
        <v>2998</v>
      </c>
      <c r="I264" s="77">
        <v>1950</v>
      </c>
      <c r="J264" s="95">
        <v>180</v>
      </c>
      <c r="K264" s="77" t="s">
        <v>598</v>
      </c>
      <c r="L264" s="77">
        <f t="shared" si="28"/>
        <v>410899.9</v>
      </c>
      <c r="M264" s="77">
        <v>127752.89</v>
      </c>
      <c r="N264" s="77">
        <v>86012.47</v>
      </c>
      <c r="O264" s="77">
        <v>59458.25</v>
      </c>
      <c r="P264" s="77">
        <v>137676.29</v>
      </c>
      <c r="Q264" s="77">
        <f t="shared" si="29"/>
        <v>137.05800533689126</v>
      </c>
      <c r="R264" s="77">
        <v>14047.81</v>
      </c>
      <c r="S264" s="77" t="s">
        <v>305</v>
      </c>
      <c r="T264" s="62">
        <v>5.2</v>
      </c>
      <c r="U264" s="161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</row>
    <row r="265" spans="1:42" s="63" customFormat="1" ht="15">
      <c r="A265" s="61"/>
      <c r="B265" s="120" t="s">
        <v>476</v>
      </c>
      <c r="C265" s="59"/>
      <c r="D265" s="59"/>
      <c r="E265" s="59"/>
      <c r="F265" s="59"/>
      <c r="G265" s="59"/>
      <c r="H265" s="84">
        <f>SUM(H237:H264)</f>
        <v>71112.35</v>
      </c>
      <c r="I265" s="84">
        <f>SUM(I237:I264)</f>
        <v>60963.9</v>
      </c>
      <c r="J265" s="85">
        <f>SUM(J237:J264)</f>
        <v>4069</v>
      </c>
      <c r="K265" s="59"/>
      <c r="L265" s="84">
        <f>SUM(L237:L264)</f>
        <v>29619711.85</v>
      </c>
      <c r="M265" s="84">
        <f>SUM(M237:M264)</f>
        <v>9209045.299999999</v>
      </c>
      <c r="N265" s="84">
        <f>SUM(N237:N264)</f>
        <v>6200183.33</v>
      </c>
      <c r="O265" s="84">
        <f>SUM(O237:O264)</f>
        <v>4286069.640000001</v>
      </c>
      <c r="P265" s="84">
        <f>SUM(P237:P264)</f>
        <v>9924413.58</v>
      </c>
      <c r="Q265" s="84">
        <f t="shared" si="29"/>
        <v>416.5199413322721</v>
      </c>
      <c r="R265" s="77"/>
      <c r="S265" s="72"/>
      <c r="T265" s="90"/>
      <c r="U265" s="161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</row>
    <row r="266" spans="1:42" s="63" customFormat="1" ht="15">
      <c r="A266" s="188" t="s">
        <v>391</v>
      </c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61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</row>
    <row r="267" spans="1:42" s="63" customFormat="1" ht="90">
      <c r="A267" s="61">
        <v>196</v>
      </c>
      <c r="B267" s="118" t="s">
        <v>402</v>
      </c>
      <c r="C267" s="59">
        <v>1955</v>
      </c>
      <c r="D267" s="59">
        <v>1975</v>
      </c>
      <c r="E267" s="59" t="s">
        <v>269</v>
      </c>
      <c r="F267" s="59">
        <v>2</v>
      </c>
      <c r="G267" s="59">
        <v>2</v>
      </c>
      <c r="H267" s="59">
        <v>626.74</v>
      </c>
      <c r="I267" s="77">
        <v>484.6</v>
      </c>
      <c r="J267" s="59">
        <v>7</v>
      </c>
      <c r="K267" s="59" t="s">
        <v>410</v>
      </c>
      <c r="L267" s="77">
        <f>M267+N267+O267+P267</f>
        <v>502320.49000000005</v>
      </c>
      <c r="M267" s="77">
        <v>153902.39</v>
      </c>
      <c r="N267" s="77">
        <v>103618</v>
      </c>
      <c r="O267" s="77">
        <v>92629.4</v>
      </c>
      <c r="P267" s="77">
        <v>152170.7</v>
      </c>
      <c r="Q267" s="77">
        <f>L267/H267</f>
        <v>801.481459616428</v>
      </c>
      <c r="R267" s="77">
        <v>14047.81</v>
      </c>
      <c r="S267" s="59" t="s">
        <v>305</v>
      </c>
      <c r="T267" s="62">
        <v>5.2</v>
      </c>
      <c r="U267" s="161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</row>
    <row r="268" spans="1:42" s="63" customFormat="1" ht="60">
      <c r="A268" s="61">
        <v>197</v>
      </c>
      <c r="B268" s="118" t="s">
        <v>403</v>
      </c>
      <c r="C268" s="59">
        <v>1959</v>
      </c>
      <c r="D268" s="59"/>
      <c r="E268" s="59" t="s">
        <v>311</v>
      </c>
      <c r="F268" s="59">
        <v>3</v>
      </c>
      <c r="G268" s="59">
        <v>6</v>
      </c>
      <c r="H268" s="59">
        <v>2677.97</v>
      </c>
      <c r="I268" s="59">
        <v>2048.88</v>
      </c>
      <c r="J268" s="59">
        <v>74</v>
      </c>
      <c r="K268" s="59" t="s">
        <v>303</v>
      </c>
      <c r="L268" s="77">
        <f aca="true" t="shared" si="30" ref="L268:L279">M268+N268+O268+P268</f>
        <v>987809.02</v>
      </c>
      <c r="M268" s="77">
        <v>302647.63</v>
      </c>
      <c r="N268" s="77">
        <v>203763.98</v>
      </c>
      <c r="O268" s="77">
        <v>182154.18</v>
      </c>
      <c r="P268" s="77">
        <v>299243.23</v>
      </c>
      <c r="Q268" s="77">
        <f aca="true" t="shared" si="31" ref="Q268:Q280">L268/H268</f>
        <v>368.86485658913284</v>
      </c>
      <c r="R268" s="77">
        <v>14047.81</v>
      </c>
      <c r="S268" s="59" t="s">
        <v>305</v>
      </c>
      <c r="T268" s="62">
        <v>5.2</v>
      </c>
      <c r="U268" s="161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</row>
    <row r="269" spans="1:42" s="63" customFormat="1" ht="90">
      <c r="A269" s="61">
        <v>198</v>
      </c>
      <c r="B269" s="118" t="s">
        <v>406</v>
      </c>
      <c r="C269" s="59">
        <v>1958</v>
      </c>
      <c r="D269" s="59"/>
      <c r="E269" s="60" t="s">
        <v>72</v>
      </c>
      <c r="F269" s="59">
        <v>2</v>
      </c>
      <c r="G269" s="59">
        <v>1</v>
      </c>
      <c r="H269" s="59">
        <v>270.75</v>
      </c>
      <c r="I269" s="59">
        <v>67.44</v>
      </c>
      <c r="J269" s="59">
        <v>17</v>
      </c>
      <c r="K269" s="59" t="s">
        <v>411</v>
      </c>
      <c r="L269" s="77">
        <f t="shared" si="30"/>
        <v>283991.84</v>
      </c>
      <c r="M269" s="77">
        <v>87009.91</v>
      </c>
      <c r="N269" s="77">
        <v>58581.61</v>
      </c>
      <c r="O269" s="77">
        <v>52368.72</v>
      </c>
      <c r="P269" s="77">
        <v>86031.6</v>
      </c>
      <c r="Q269" s="77">
        <f t="shared" si="31"/>
        <v>1048.907996306556</v>
      </c>
      <c r="R269" s="77">
        <v>14047.81</v>
      </c>
      <c r="S269" s="59" t="s">
        <v>305</v>
      </c>
      <c r="T269" s="62">
        <v>5.2</v>
      </c>
      <c r="U269" s="161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</row>
    <row r="270" spans="1:42" s="63" customFormat="1" ht="90">
      <c r="A270" s="61">
        <v>199</v>
      </c>
      <c r="B270" s="118" t="s">
        <v>171</v>
      </c>
      <c r="C270" s="59">
        <v>1957</v>
      </c>
      <c r="D270" s="59"/>
      <c r="E270" s="59" t="s">
        <v>269</v>
      </c>
      <c r="F270" s="59">
        <v>2</v>
      </c>
      <c r="G270" s="59">
        <v>2</v>
      </c>
      <c r="H270" s="77">
        <v>571.7</v>
      </c>
      <c r="I270" s="77">
        <v>355.8</v>
      </c>
      <c r="J270" s="59">
        <v>16</v>
      </c>
      <c r="K270" s="59" t="s">
        <v>412</v>
      </c>
      <c r="L270" s="77">
        <f t="shared" si="30"/>
        <v>283991.83999999997</v>
      </c>
      <c r="M270" s="77">
        <v>87010.29</v>
      </c>
      <c r="N270" s="77">
        <v>58581.5</v>
      </c>
      <c r="O270" s="77">
        <v>52368.62</v>
      </c>
      <c r="P270" s="77">
        <v>86031.43</v>
      </c>
      <c r="Q270" s="77">
        <f t="shared" si="31"/>
        <v>496.74976386216537</v>
      </c>
      <c r="R270" s="77">
        <v>14047.81</v>
      </c>
      <c r="S270" s="59" t="s">
        <v>305</v>
      </c>
      <c r="T270" s="62">
        <v>5.2</v>
      </c>
      <c r="U270" s="161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</row>
    <row r="271" spans="1:42" s="63" customFormat="1" ht="90">
      <c r="A271" s="61">
        <v>200</v>
      </c>
      <c r="B271" s="118" t="s">
        <v>404</v>
      </c>
      <c r="C271" s="59">
        <v>1957</v>
      </c>
      <c r="D271" s="59"/>
      <c r="E271" s="59" t="s">
        <v>269</v>
      </c>
      <c r="F271" s="59">
        <v>2</v>
      </c>
      <c r="G271" s="59">
        <v>2</v>
      </c>
      <c r="H271" s="59">
        <v>704.86</v>
      </c>
      <c r="I271" s="59">
        <v>466.76</v>
      </c>
      <c r="J271" s="59">
        <v>17</v>
      </c>
      <c r="K271" s="59" t="s">
        <v>413</v>
      </c>
      <c r="L271" s="77">
        <f t="shared" si="30"/>
        <v>412649.36000000004</v>
      </c>
      <c r="M271" s="77">
        <v>126428.45</v>
      </c>
      <c r="N271" s="77">
        <v>85120.69</v>
      </c>
      <c r="O271" s="77">
        <v>76094.02</v>
      </c>
      <c r="P271" s="77">
        <v>125006.2</v>
      </c>
      <c r="Q271" s="77">
        <f t="shared" si="31"/>
        <v>585.4344976307352</v>
      </c>
      <c r="R271" s="77">
        <v>14047.81</v>
      </c>
      <c r="S271" s="59" t="s">
        <v>305</v>
      </c>
      <c r="T271" s="62">
        <v>5.2</v>
      </c>
      <c r="U271" s="161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</row>
    <row r="272" spans="1:42" s="63" customFormat="1" ht="90">
      <c r="A272" s="61">
        <v>201</v>
      </c>
      <c r="B272" s="97" t="s">
        <v>172</v>
      </c>
      <c r="C272" s="59">
        <v>1957</v>
      </c>
      <c r="D272" s="59"/>
      <c r="E272" s="59" t="s">
        <v>269</v>
      </c>
      <c r="F272" s="59">
        <v>2</v>
      </c>
      <c r="G272" s="59">
        <v>2</v>
      </c>
      <c r="H272" s="77">
        <v>571.7</v>
      </c>
      <c r="I272" s="77">
        <v>355.8</v>
      </c>
      <c r="J272" s="59">
        <v>16</v>
      </c>
      <c r="K272" s="59" t="s">
        <v>413</v>
      </c>
      <c r="L272" s="77">
        <f t="shared" si="30"/>
        <v>412416.25</v>
      </c>
      <c r="M272" s="77">
        <v>126357.29</v>
      </c>
      <c r="N272" s="77">
        <v>85072.65</v>
      </c>
      <c r="O272" s="77">
        <v>76050.63</v>
      </c>
      <c r="P272" s="77">
        <v>124935.68</v>
      </c>
      <c r="Q272" s="77">
        <f t="shared" si="31"/>
        <v>721.3857792548539</v>
      </c>
      <c r="R272" s="77">
        <v>14047.81</v>
      </c>
      <c r="S272" s="59" t="s">
        <v>305</v>
      </c>
      <c r="T272" s="62">
        <v>5.2</v>
      </c>
      <c r="U272" s="161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</row>
    <row r="273" spans="1:42" s="63" customFormat="1" ht="45">
      <c r="A273" s="61">
        <v>202</v>
      </c>
      <c r="B273" s="118" t="s">
        <v>405</v>
      </c>
      <c r="C273" s="59">
        <v>1988</v>
      </c>
      <c r="D273" s="59"/>
      <c r="E273" s="60" t="s">
        <v>72</v>
      </c>
      <c r="F273" s="59">
        <v>2</v>
      </c>
      <c r="G273" s="59">
        <v>1</v>
      </c>
      <c r="H273" s="59">
        <v>293.92</v>
      </c>
      <c r="I273" s="59">
        <v>273.12</v>
      </c>
      <c r="J273" s="59">
        <v>14</v>
      </c>
      <c r="K273" s="59" t="s">
        <v>314</v>
      </c>
      <c r="L273" s="77">
        <f t="shared" si="30"/>
        <v>97176.54000000001</v>
      </c>
      <c r="M273" s="77">
        <v>29773.22</v>
      </c>
      <c r="N273" s="77">
        <v>20045.43</v>
      </c>
      <c r="O273" s="77">
        <v>17919.45</v>
      </c>
      <c r="P273" s="77">
        <v>29438.44</v>
      </c>
      <c r="Q273" s="77">
        <f t="shared" si="31"/>
        <v>330.6224142623843</v>
      </c>
      <c r="R273" s="77">
        <v>14047.81</v>
      </c>
      <c r="S273" s="59" t="s">
        <v>305</v>
      </c>
      <c r="T273" s="62">
        <v>5.2</v>
      </c>
      <c r="U273" s="161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</row>
    <row r="274" spans="1:42" s="63" customFormat="1" ht="45">
      <c r="A274" s="61">
        <v>203</v>
      </c>
      <c r="B274" s="118" t="s">
        <v>407</v>
      </c>
      <c r="C274" s="59">
        <v>1968</v>
      </c>
      <c r="D274" s="59"/>
      <c r="E274" s="60" t="s">
        <v>72</v>
      </c>
      <c r="F274" s="59">
        <v>2</v>
      </c>
      <c r="G274" s="59">
        <v>1</v>
      </c>
      <c r="H274" s="59">
        <v>306.32</v>
      </c>
      <c r="I274" s="77">
        <v>281.8</v>
      </c>
      <c r="J274" s="59">
        <v>12</v>
      </c>
      <c r="K274" s="59" t="s">
        <v>314</v>
      </c>
      <c r="L274" s="77">
        <f t="shared" si="30"/>
        <v>99112.51999999999</v>
      </c>
      <c r="M274" s="77">
        <v>30366.37</v>
      </c>
      <c r="N274" s="77">
        <v>20444.78</v>
      </c>
      <c r="O274" s="77">
        <v>18276.45</v>
      </c>
      <c r="P274" s="77">
        <v>30024.92</v>
      </c>
      <c r="Q274" s="77">
        <f t="shared" si="31"/>
        <v>323.5587620788717</v>
      </c>
      <c r="R274" s="77">
        <v>14047.81</v>
      </c>
      <c r="S274" s="59" t="s">
        <v>305</v>
      </c>
      <c r="T274" s="62">
        <v>5.2</v>
      </c>
      <c r="U274" s="161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</row>
    <row r="275" spans="1:42" s="63" customFormat="1" ht="45">
      <c r="A275" s="61">
        <v>204</v>
      </c>
      <c r="B275" s="118" t="s">
        <v>408</v>
      </c>
      <c r="C275" s="59">
        <v>1968</v>
      </c>
      <c r="D275" s="59">
        <v>2008</v>
      </c>
      <c r="E275" s="60" t="s">
        <v>72</v>
      </c>
      <c r="F275" s="59">
        <v>2</v>
      </c>
      <c r="G275" s="59">
        <v>1</v>
      </c>
      <c r="H275" s="59">
        <v>287.47</v>
      </c>
      <c r="I275" s="59">
        <v>264.91</v>
      </c>
      <c r="J275" s="59">
        <v>14</v>
      </c>
      <c r="K275" s="59" t="s">
        <v>314</v>
      </c>
      <c r="L275" s="77">
        <f t="shared" si="30"/>
        <v>101641.16</v>
      </c>
      <c r="M275" s="77">
        <v>31141.11</v>
      </c>
      <c r="N275" s="77">
        <v>20966.38</v>
      </c>
      <c r="O275" s="77">
        <v>18743.03</v>
      </c>
      <c r="P275" s="77">
        <v>30790.64</v>
      </c>
      <c r="Q275" s="77">
        <f t="shared" si="31"/>
        <v>353.57136396841406</v>
      </c>
      <c r="R275" s="77">
        <v>14047.81</v>
      </c>
      <c r="S275" s="59" t="s">
        <v>305</v>
      </c>
      <c r="T275" s="62">
        <v>5.2</v>
      </c>
      <c r="U275" s="161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</row>
    <row r="276" spans="1:42" s="63" customFormat="1" ht="45">
      <c r="A276" s="61">
        <v>205</v>
      </c>
      <c r="B276" s="118" t="s">
        <v>409</v>
      </c>
      <c r="C276" s="59">
        <v>1988</v>
      </c>
      <c r="D276" s="59"/>
      <c r="E276" s="60" t="s">
        <v>72</v>
      </c>
      <c r="F276" s="59">
        <v>2</v>
      </c>
      <c r="G276" s="59">
        <v>1</v>
      </c>
      <c r="H276" s="59">
        <v>291.81</v>
      </c>
      <c r="I276" s="59">
        <v>269.73</v>
      </c>
      <c r="J276" s="59">
        <v>10</v>
      </c>
      <c r="K276" s="59" t="s">
        <v>414</v>
      </c>
      <c r="L276" s="77">
        <f t="shared" si="30"/>
        <v>133314.43</v>
      </c>
      <c r="M276" s="77">
        <v>40845.25</v>
      </c>
      <c r="N276" s="77">
        <v>27499.9</v>
      </c>
      <c r="O276" s="77">
        <v>24583.71</v>
      </c>
      <c r="P276" s="77">
        <v>40385.57</v>
      </c>
      <c r="Q276" s="77">
        <f t="shared" si="31"/>
        <v>456.85353483431</v>
      </c>
      <c r="R276" s="77">
        <v>14047.81</v>
      </c>
      <c r="S276" s="59" t="s">
        <v>305</v>
      </c>
      <c r="T276" s="62">
        <v>5.2</v>
      </c>
      <c r="U276" s="161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</row>
    <row r="277" spans="1:42" s="63" customFormat="1" ht="48" customHeight="1">
      <c r="A277" s="61">
        <v>206</v>
      </c>
      <c r="B277" s="76" t="s">
        <v>521</v>
      </c>
      <c r="C277" s="59">
        <v>1962</v>
      </c>
      <c r="D277" s="59"/>
      <c r="E277" s="60" t="s">
        <v>269</v>
      </c>
      <c r="F277" s="59">
        <v>5</v>
      </c>
      <c r="G277" s="59">
        <v>4</v>
      </c>
      <c r="H277" s="59">
        <v>1097.75</v>
      </c>
      <c r="I277" s="59">
        <v>1097.75</v>
      </c>
      <c r="J277" s="59">
        <v>56</v>
      </c>
      <c r="K277" s="59" t="s">
        <v>640</v>
      </c>
      <c r="L277" s="77">
        <f t="shared" si="30"/>
        <v>1335604</v>
      </c>
      <c r="M277" s="77">
        <v>419175.03</v>
      </c>
      <c r="N277" s="77">
        <v>282218.5</v>
      </c>
      <c r="O277" s="77">
        <v>252288.83</v>
      </c>
      <c r="P277" s="77">
        <v>381921.64</v>
      </c>
      <c r="Q277" s="77">
        <f t="shared" si="31"/>
        <v>1216.674106126167</v>
      </c>
      <c r="R277" s="77">
        <v>14047.81</v>
      </c>
      <c r="S277" s="59" t="s">
        <v>305</v>
      </c>
      <c r="T277" s="62">
        <v>5.2</v>
      </c>
      <c r="U277" s="161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</row>
    <row r="278" spans="1:42" s="63" customFormat="1" ht="49.5" customHeight="1">
      <c r="A278" s="61">
        <v>207</v>
      </c>
      <c r="B278" s="118" t="s">
        <v>605</v>
      </c>
      <c r="C278" s="59">
        <v>1966</v>
      </c>
      <c r="D278" s="59"/>
      <c r="E278" s="60" t="s">
        <v>269</v>
      </c>
      <c r="F278" s="59">
        <v>4</v>
      </c>
      <c r="G278" s="59">
        <v>2</v>
      </c>
      <c r="H278" s="59">
        <v>497.45</v>
      </c>
      <c r="I278" s="77">
        <v>286.1</v>
      </c>
      <c r="J278" s="59">
        <v>22</v>
      </c>
      <c r="K278" s="59" t="s">
        <v>640</v>
      </c>
      <c r="L278" s="77">
        <f t="shared" si="30"/>
        <v>1335604</v>
      </c>
      <c r="M278" s="77">
        <v>419175.03</v>
      </c>
      <c r="N278" s="77">
        <v>282218.5</v>
      </c>
      <c r="O278" s="77">
        <v>252288.83</v>
      </c>
      <c r="P278" s="77">
        <v>381921.64</v>
      </c>
      <c r="Q278" s="77">
        <f t="shared" si="31"/>
        <v>2684.900995074882</v>
      </c>
      <c r="R278" s="77">
        <v>14047.81</v>
      </c>
      <c r="S278" s="59" t="s">
        <v>305</v>
      </c>
      <c r="T278" s="62">
        <v>5.2</v>
      </c>
      <c r="U278" s="161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</row>
    <row r="279" spans="1:42" s="63" customFormat="1" ht="45">
      <c r="A279" s="61">
        <v>208</v>
      </c>
      <c r="B279" s="183" t="s">
        <v>522</v>
      </c>
      <c r="C279" s="59">
        <v>1954</v>
      </c>
      <c r="D279" s="59"/>
      <c r="E279" s="60" t="s">
        <v>72</v>
      </c>
      <c r="F279" s="59">
        <v>2</v>
      </c>
      <c r="G279" s="59">
        <v>1</v>
      </c>
      <c r="H279" s="59">
        <v>255.44</v>
      </c>
      <c r="I279" s="59">
        <v>255.44</v>
      </c>
      <c r="J279" s="59">
        <v>14</v>
      </c>
      <c r="K279" s="59" t="s">
        <v>640</v>
      </c>
      <c r="L279" s="77">
        <f t="shared" si="30"/>
        <v>463648.92000000004</v>
      </c>
      <c r="M279" s="77">
        <v>145514.73</v>
      </c>
      <c r="N279" s="77">
        <v>97970.88</v>
      </c>
      <c r="O279" s="77">
        <v>87580.93</v>
      </c>
      <c r="P279" s="77">
        <v>132582.38</v>
      </c>
      <c r="Q279" s="77">
        <f t="shared" si="31"/>
        <v>1815.0991230817415</v>
      </c>
      <c r="R279" s="77">
        <v>14047.81</v>
      </c>
      <c r="S279" s="59" t="s">
        <v>305</v>
      </c>
      <c r="T279" s="62">
        <v>5.2</v>
      </c>
      <c r="U279" s="161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</row>
    <row r="280" spans="1:42" s="63" customFormat="1" ht="15">
      <c r="A280" s="61"/>
      <c r="B280" s="120" t="s">
        <v>560</v>
      </c>
      <c r="C280" s="131"/>
      <c r="D280" s="131"/>
      <c r="E280" s="132"/>
      <c r="F280" s="131"/>
      <c r="G280" s="131"/>
      <c r="H280" s="99">
        <f>SUM(H267:H279)</f>
        <v>8453.880000000001</v>
      </c>
      <c r="I280" s="99">
        <f>SUM(I267:I279)</f>
        <v>6508.13</v>
      </c>
      <c r="J280" s="99">
        <f>SUM(J267:J279)</f>
        <v>289</v>
      </c>
      <c r="K280" s="59"/>
      <c r="L280" s="84">
        <f>SUM(L267:L279)</f>
        <v>6449280.37</v>
      </c>
      <c r="M280" s="84">
        <f>SUM(M267:M279)</f>
        <v>1999346.7</v>
      </c>
      <c r="N280" s="84">
        <f>SUM(N267:N279)</f>
        <v>1346102.7999999998</v>
      </c>
      <c r="O280" s="84">
        <f>SUM(O267:O279)</f>
        <v>1203346.7999999998</v>
      </c>
      <c r="P280" s="84">
        <f>SUM(P267:P279)</f>
        <v>1900484.0699999998</v>
      </c>
      <c r="Q280" s="84">
        <f t="shared" si="31"/>
        <v>762.8781541729951</v>
      </c>
      <c r="R280" s="77"/>
      <c r="S280" s="72"/>
      <c r="T280" s="90"/>
      <c r="U280" s="161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</row>
    <row r="281" spans="1:42" s="63" customFormat="1" ht="15.75" customHeight="1">
      <c r="A281" s="188" t="s">
        <v>392</v>
      </c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61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</row>
    <row r="282" spans="1:42" s="63" customFormat="1" ht="45">
      <c r="A282" s="61">
        <v>209</v>
      </c>
      <c r="B282" s="109" t="s">
        <v>73</v>
      </c>
      <c r="C282" s="94">
        <v>1977</v>
      </c>
      <c r="D282" s="91"/>
      <c r="E282" s="133" t="s">
        <v>269</v>
      </c>
      <c r="F282" s="134">
        <v>9</v>
      </c>
      <c r="G282" s="134">
        <v>2</v>
      </c>
      <c r="H282" s="92">
        <v>5467.9</v>
      </c>
      <c r="I282" s="115">
        <v>5065.49</v>
      </c>
      <c r="J282" s="115">
        <v>414</v>
      </c>
      <c r="K282" s="72" t="s">
        <v>477</v>
      </c>
      <c r="L282" s="116">
        <f>M282+N282+O282+P282</f>
        <v>2389216.5</v>
      </c>
      <c r="M282" s="116">
        <v>652522.08</v>
      </c>
      <c r="N282" s="242">
        <v>439324.48</v>
      </c>
      <c r="O282" s="242">
        <v>695144.28</v>
      </c>
      <c r="P282" s="116">
        <v>602225.66</v>
      </c>
      <c r="Q282" s="77">
        <f>L282/H282</f>
        <v>436.9532178715778</v>
      </c>
      <c r="R282" s="77">
        <v>14047.81</v>
      </c>
      <c r="S282" s="59" t="s">
        <v>305</v>
      </c>
      <c r="T282" s="62">
        <v>5.2</v>
      </c>
      <c r="U282" s="161"/>
      <c r="V282" s="161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</row>
    <row r="283" spans="1:42" s="63" customFormat="1" ht="45">
      <c r="A283" s="61">
        <v>210</v>
      </c>
      <c r="B283" s="80" t="s">
        <v>74</v>
      </c>
      <c r="C283" s="94">
        <v>1977</v>
      </c>
      <c r="D283" s="91"/>
      <c r="E283" s="133" t="s">
        <v>269</v>
      </c>
      <c r="F283" s="134">
        <v>9</v>
      </c>
      <c r="G283" s="134">
        <v>2</v>
      </c>
      <c r="H283" s="92">
        <v>5722.81</v>
      </c>
      <c r="I283" s="115">
        <v>4526.08</v>
      </c>
      <c r="J283" s="115">
        <v>273</v>
      </c>
      <c r="K283" s="72" t="s">
        <v>477</v>
      </c>
      <c r="L283" s="116">
        <f aca="true" t="shared" si="32" ref="L283:L346">M283+N283+O283+P283</f>
        <v>2389216.5</v>
      </c>
      <c r="M283" s="116">
        <v>652522.08</v>
      </c>
      <c r="N283" s="242">
        <v>439324.48</v>
      </c>
      <c r="O283" s="242">
        <v>695144.28</v>
      </c>
      <c r="P283" s="116">
        <v>602225.66</v>
      </c>
      <c r="Q283" s="77">
        <f aca="true" t="shared" si="33" ref="Q283:Q344">L283/H283</f>
        <v>417.4900966483248</v>
      </c>
      <c r="R283" s="77">
        <v>14047.81</v>
      </c>
      <c r="S283" s="59" t="s">
        <v>305</v>
      </c>
      <c r="T283" s="62">
        <v>5.2</v>
      </c>
      <c r="U283" s="161"/>
      <c r="V283" s="161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</row>
    <row r="284" spans="1:42" s="63" customFormat="1" ht="45">
      <c r="A284" s="61">
        <v>211</v>
      </c>
      <c r="B284" s="75" t="s">
        <v>12</v>
      </c>
      <c r="C284" s="94">
        <v>1977</v>
      </c>
      <c r="D284" s="91"/>
      <c r="E284" s="133" t="s">
        <v>269</v>
      </c>
      <c r="F284" s="134">
        <v>9</v>
      </c>
      <c r="G284" s="134">
        <v>2</v>
      </c>
      <c r="H284" s="92">
        <v>6533.71</v>
      </c>
      <c r="I284" s="115">
        <v>5783.71</v>
      </c>
      <c r="J284" s="115">
        <v>437</v>
      </c>
      <c r="K284" s="72" t="s">
        <v>477</v>
      </c>
      <c r="L284" s="116">
        <f t="shared" si="32"/>
        <v>2389216.5</v>
      </c>
      <c r="M284" s="116">
        <v>652522.08</v>
      </c>
      <c r="N284" s="242">
        <v>439324.48</v>
      </c>
      <c r="O284" s="242">
        <v>695144.28</v>
      </c>
      <c r="P284" s="116">
        <v>602225.66</v>
      </c>
      <c r="Q284" s="77">
        <f t="shared" si="33"/>
        <v>365.6753207595685</v>
      </c>
      <c r="R284" s="77">
        <v>14047.81</v>
      </c>
      <c r="S284" s="59" t="s">
        <v>305</v>
      </c>
      <c r="T284" s="62">
        <v>5.2</v>
      </c>
      <c r="U284" s="161"/>
      <c r="V284" s="161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</row>
    <row r="285" spans="1:42" s="63" customFormat="1" ht="45">
      <c r="A285" s="61">
        <v>212</v>
      </c>
      <c r="B285" s="80" t="s">
        <v>76</v>
      </c>
      <c r="C285" s="94">
        <v>1977</v>
      </c>
      <c r="D285" s="91"/>
      <c r="E285" s="91" t="s">
        <v>457</v>
      </c>
      <c r="F285" s="134">
        <v>9</v>
      </c>
      <c r="G285" s="134">
        <v>5</v>
      </c>
      <c r="H285" s="92">
        <v>9751.2</v>
      </c>
      <c r="I285" s="116">
        <v>8947.2</v>
      </c>
      <c r="J285" s="115">
        <v>495</v>
      </c>
      <c r="K285" s="72" t="s">
        <v>477</v>
      </c>
      <c r="L285" s="116">
        <f t="shared" si="32"/>
        <v>5987202.4</v>
      </c>
      <c r="M285" s="116">
        <v>1635173.48</v>
      </c>
      <c r="N285" s="242">
        <v>1100914.4</v>
      </c>
      <c r="O285" s="242">
        <v>1741982</v>
      </c>
      <c r="P285" s="116">
        <v>1509132.52</v>
      </c>
      <c r="Q285" s="77">
        <f t="shared" si="33"/>
        <v>613.996472229059</v>
      </c>
      <c r="R285" s="77">
        <v>14047.81</v>
      </c>
      <c r="S285" s="59" t="s">
        <v>305</v>
      </c>
      <c r="T285" s="62">
        <v>5.2</v>
      </c>
      <c r="U285" s="161"/>
      <c r="V285" s="161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</row>
    <row r="286" spans="1:42" s="63" customFormat="1" ht="45">
      <c r="A286" s="61">
        <v>213</v>
      </c>
      <c r="B286" s="80" t="s">
        <v>77</v>
      </c>
      <c r="C286" s="94">
        <v>1981</v>
      </c>
      <c r="D286" s="94">
        <v>2013</v>
      </c>
      <c r="E286" s="133" t="s">
        <v>269</v>
      </c>
      <c r="F286" s="93">
        <v>9</v>
      </c>
      <c r="G286" s="93">
        <v>4</v>
      </c>
      <c r="H286" s="92">
        <v>6870.6</v>
      </c>
      <c r="I286" s="116">
        <v>6204.8</v>
      </c>
      <c r="J286" s="115">
        <v>349</v>
      </c>
      <c r="K286" s="72" t="s">
        <v>477</v>
      </c>
      <c r="L286" s="116">
        <f t="shared" si="32"/>
        <v>4142447.2</v>
      </c>
      <c r="M286" s="116">
        <v>1131348.96</v>
      </c>
      <c r="N286" s="116">
        <v>761704.81</v>
      </c>
      <c r="O286" s="116">
        <v>1205248.93</v>
      </c>
      <c r="P286" s="116">
        <v>1044144.5</v>
      </c>
      <c r="Q286" s="77">
        <f t="shared" si="33"/>
        <v>602.9236456786889</v>
      </c>
      <c r="R286" s="77">
        <v>14047.81</v>
      </c>
      <c r="S286" s="59" t="s">
        <v>305</v>
      </c>
      <c r="T286" s="62">
        <v>5.2</v>
      </c>
      <c r="U286" s="161"/>
      <c r="V286" s="161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</row>
    <row r="287" spans="1:42" s="63" customFormat="1" ht="45">
      <c r="A287" s="61">
        <v>214</v>
      </c>
      <c r="B287" s="80" t="s">
        <v>78</v>
      </c>
      <c r="C287" s="94">
        <v>1936</v>
      </c>
      <c r="D287" s="134">
        <v>2012</v>
      </c>
      <c r="E287" s="133" t="s">
        <v>269</v>
      </c>
      <c r="F287" s="134">
        <v>4</v>
      </c>
      <c r="G287" s="134">
        <v>4</v>
      </c>
      <c r="H287" s="115">
        <v>2578.34</v>
      </c>
      <c r="I287" s="116">
        <v>2041.94</v>
      </c>
      <c r="J287" s="115">
        <v>63</v>
      </c>
      <c r="K287" s="72" t="s">
        <v>616</v>
      </c>
      <c r="L287" s="116">
        <f t="shared" si="32"/>
        <v>906381.3799999999</v>
      </c>
      <c r="M287" s="116">
        <v>247543.24</v>
      </c>
      <c r="N287" s="116">
        <v>166663.49</v>
      </c>
      <c r="O287" s="116">
        <v>263712.44</v>
      </c>
      <c r="P287" s="116">
        <v>228462.21</v>
      </c>
      <c r="Q287" s="77">
        <f t="shared" si="33"/>
        <v>351.53679499212666</v>
      </c>
      <c r="R287" s="77">
        <v>14047.81</v>
      </c>
      <c r="S287" s="59" t="s">
        <v>305</v>
      </c>
      <c r="T287" s="62">
        <v>5.2</v>
      </c>
      <c r="U287" s="161"/>
      <c r="V287" s="161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</row>
    <row r="288" spans="1:42" s="63" customFormat="1" ht="105">
      <c r="A288" s="61">
        <v>215</v>
      </c>
      <c r="B288" s="80" t="s">
        <v>79</v>
      </c>
      <c r="C288" s="94">
        <v>1937</v>
      </c>
      <c r="D288" s="134"/>
      <c r="E288" s="133" t="s">
        <v>269</v>
      </c>
      <c r="F288" s="134">
        <v>2</v>
      </c>
      <c r="G288" s="134">
        <v>2</v>
      </c>
      <c r="H288" s="91">
        <v>513</v>
      </c>
      <c r="I288" s="116">
        <v>321.4</v>
      </c>
      <c r="J288" s="115">
        <v>26</v>
      </c>
      <c r="K288" s="72" t="s">
        <v>478</v>
      </c>
      <c r="L288" s="116">
        <f t="shared" si="32"/>
        <v>598319.35</v>
      </c>
      <c r="M288" s="116">
        <v>163407.66</v>
      </c>
      <c r="N288" s="116">
        <v>110017.85</v>
      </c>
      <c r="O288" s="116">
        <v>174081.31</v>
      </c>
      <c r="P288" s="116">
        <v>150812.53</v>
      </c>
      <c r="Q288" s="77">
        <f t="shared" si="33"/>
        <v>1166.314522417154</v>
      </c>
      <c r="R288" s="77">
        <v>14047.81</v>
      </c>
      <c r="S288" s="59" t="s">
        <v>305</v>
      </c>
      <c r="T288" s="62">
        <v>5.2</v>
      </c>
      <c r="U288" s="161"/>
      <c r="V288" s="161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</row>
    <row r="289" spans="1:42" s="63" customFormat="1" ht="105">
      <c r="A289" s="61">
        <v>216</v>
      </c>
      <c r="B289" s="80" t="s">
        <v>80</v>
      </c>
      <c r="C289" s="94">
        <v>1954</v>
      </c>
      <c r="D289" s="134"/>
      <c r="E289" s="133" t="s">
        <v>269</v>
      </c>
      <c r="F289" s="134">
        <v>3</v>
      </c>
      <c r="G289" s="134">
        <v>3</v>
      </c>
      <c r="H289" s="92">
        <v>1387.7</v>
      </c>
      <c r="I289" s="116">
        <v>530.4</v>
      </c>
      <c r="J289" s="115">
        <v>52</v>
      </c>
      <c r="K289" s="72" t="s">
        <v>479</v>
      </c>
      <c r="L289" s="116">
        <f t="shared" si="32"/>
        <v>1007179.6900000001</v>
      </c>
      <c r="M289" s="116">
        <v>275072.34</v>
      </c>
      <c r="N289" s="116">
        <v>185198.28</v>
      </c>
      <c r="O289" s="116">
        <v>293039.69</v>
      </c>
      <c r="P289" s="116">
        <v>253869.38</v>
      </c>
      <c r="Q289" s="77">
        <f t="shared" si="33"/>
        <v>725.7906535994812</v>
      </c>
      <c r="R289" s="77">
        <v>14047.81</v>
      </c>
      <c r="S289" s="59" t="s">
        <v>305</v>
      </c>
      <c r="T289" s="62">
        <v>5.2</v>
      </c>
      <c r="U289" s="161"/>
      <c r="V289" s="161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</row>
    <row r="290" spans="1:42" s="63" customFormat="1" ht="90">
      <c r="A290" s="61">
        <v>217</v>
      </c>
      <c r="B290" s="80" t="s">
        <v>81</v>
      </c>
      <c r="C290" s="94">
        <v>1939</v>
      </c>
      <c r="D290" s="134"/>
      <c r="E290" s="133" t="s">
        <v>269</v>
      </c>
      <c r="F290" s="134">
        <v>2</v>
      </c>
      <c r="G290" s="134">
        <v>2</v>
      </c>
      <c r="H290" s="92">
        <v>648.77</v>
      </c>
      <c r="I290" s="115">
        <v>519.17</v>
      </c>
      <c r="J290" s="115">
        <v>49</v>
      </c>
      <c r="K290" s="72" t="s">
        <v>636</v>
      </c>
      <c r="L290" s="116">
        <f t="shared" si="32"/>
        <v>643976.86</v>
      </c>
      <c r="M290" s="116">
        <v>175877.64</v>
      </c>
      <c r="N290" s="116">
        <v>118413.05</v>
      </c>
      <c r="O290" s="116">
        <v>187365.65</v>
      </c>
      <c r="P290" s="116">
        <v>162320.52</v>
      </c>
      <c r="Q290" s="77">
        <f t="shared" si="33"/>
        <v>992.6119580128551</v>
      </c>
      <c r="R290" s="77">
        <v>14047.81</v>
      </c>
      <c r="S290" s="59" t="s">
        <v>305</v>
      </c>
      <c r="T290" s="62">
        <v>5.2</v>
      </c>
      <c r="U290" s="161"/>
      <c r="V290" s="161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</row>
    <row r="291" spans="1:42" s="63" customFormat="1" ht="105">
      <c r="A291" s="61">
        <v>218</v>
      </c>
      <c r="B291" s="80" t="s">
        <v>82</v>
      </c>
      <c r="C291" s="94">
        <v>1959</v>
      </c>
      <c r="D291" s="134"/>
      <c r="E291" s="133" t="s">
        <v>269</v>
      </c>
      <c r="F291" s="134">
        <v>4</v>
      </c>
      <c r="G291" s="134">
        <v>2</v>
      </c>
      <c r="H291" s="92">
        <v>1450.9</v>
      </c>
      <c r="I291" s="135">
        <v>998</v>
      </c>
      <c r="J291" s="115">
        <v>99</v>
      </c>
      <c r="K291" s="136" t="s">
        <v>533</v>
      </c>
      <c r="L291" s="116">
        <f t="shared" si="32"/>
        <v>876860.03</v>
      </c>
      <c r="M291" s="116">
        <v>239480.51</v>
      </c>
      <c r="N291" s="116">
        <v>161235.3</v>
      </c>
      <c r="O291" s="116">
        <v>255122.99</v>
      </c>
      <c r="P291" s="116">
        <v>221021.23</v>
      </c>
      <c r="Q291" s="77">
        <f t="shared" si="33"/>
        <v>604.3559376938451</v>
      </c>
      <c r="R291" s="77">
        <v>14047.81</v>
      </c>
      <c r="S291" s="59" t="s">
        <v>305</v>
      </c>
      <c r="T291" s="62">
        <v>5.2</v>
      </c>
      <c r="U291" s="161"/>
      <c r="V291" s="161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</row>
    <row r="292" spans="1:42" s="63" customFormat="1" ht="45">
      <c r="A292" s="61">
        <v>219</v>
      </c>
      <c r="B292" s="80" t="s">
        <v>83</v>
      </c>
      <c r="C292" s="94">
        <v>1989</v>
      </c>
      <c r="D292" s="134"/>
      <c r="E292" s="91" t="s">
        <v>269</v>
      </c>
      <c r="F292" s="93">
        <v>15</v>
      </c>
      <c r="G292" s="93">
        <v>2</v>
      </c>
      <c r="H292" s="92">
        <v>9947</v>
      </c>
      <c r="I292" s="116">
        <v>7529.9</v>
      </c>
      <c r="J292" s="115">
        <v>463</v>
      </c>
      <c r="K292" s="72" t="s">
        <v>477</v>
      </c>
      <c r="L292" s="116">
        <f t="shared" si="32"/>
        <v>8353349.699999999</v>
      </c>
      <c r="M292" s="116">
        <v>2281395.19</v>
      </c>
      <c r="N292" s="242">
        <v>1535996.83</v>
      </c>
      <c r="O292" s="242">
        <v>2430414.61</v>
      </c>
      <c r="P292" s="116">
        <v>2105543.07</v>
      </c>
      <c r="Q292" s="77">
        <f t="shared" si="33"/>
        <v>839.785834925103</v>
      </c>
      <c r="R292" s="77">
        <v>14047.81</v>
      </c>
      <c r="S292" s="59" t="s">
        <v>305</v>
      </c>
      <c r="T292" s="62">
        <v>5.2</v>
      </c>
      <c r="U292" s="161"/>
      <c r="V292" s="161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</row>
    <row r="293" spans="1:42" s="63" customFormat="1" ht="45">
      <c r="A293" s="61">
        <v>220</v>
      </c>
      <c r="B293" s="80" t="s">
        <v>84</v>
      </c>
      <c r="C293" s="94">
        <v>1986</v>
      </c>
      <c r="D293" s="91"/>
      <c r="E293" s="91" t="s">
        <v>269</v>
      </c>
      <c r="F293" s="134">
        <v>9</v>
      </c>
      <c r="G293" s="134">
        <v>1</v>
      </c>
      <c r="H293" s="92">
        <v>5532.41</v>
      </c>
      <c r="I293" s="115">
        <v>4189.64</v>
      </c>
      <c r="J293" s="115">
        <v>373</v>
      </c>
      <c r="K293" s="72" t="s">
        <v>477</v>
      </c>
      <c r="L293" s="116">
        <f t="shared" si="32"/>
        <v>2331753.1</v>
      </c>
      <c r="M293" s="116">
        <v>636828.27</v>
      </c>
      <c r="N293" s="242">
        <v>428757.6</v>
      </c>
      <c r="O293" s="242">
        <v>678425.8</v>
      </c>
      <c r="P293" s="116">
        <v>587741.43</v>
      </c>
      <c r="Q293" s="77">
        <f t="shared" si="33"/>
        <v>421.47149253218765</v>
      </c>
      <c r="R293" s="77">
        <v>14047.81</v>
      </c>
      <c r="S293" s="59" t="s">
        <v>305</v>
      </c>
      <c r="T293" s="62">
        <v>5.2</v>
      </c>
      <c r="U293" s="161"/>
      <c r="V293" s="161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</row>
    <row r="294" spans="1:42" s="63" customFormat="1" ht="45">
      <c r="A294" s="61">
        <v>221</v>
      </c>
      <c r="B294" s="80" t="s">
        <v>85</v>
      </c>
      <c r="C294" s="94">
        <v>1958</v>
      </c>
      <c r="D294" s="92"/>
      <c r="E294" s="91" t="s">
        <v>269</v>
      </c>
      <c r="F294" s="134">
        <v>2</v>
      </c>
      <c r="G294" s="134">
        <v>2</v>
      </c>
      <c r="H294" s="91">
        <v>481.4</v>
      </c>
      <c r="I294" s="116">
        <v>242.3</v>
      </c>
      <c r="J294" s="115">
        <v>68</v>
      </c>
      <c r="K294" s="72" t="s">
        <v>422</v>
      </c>
      <c r="L294" s="116">
        <f t="shared" si="32"/>
        <v>255604.88999999998</v>
      </c>
      <c r="M294" s="116">
        <v>69810.13</v>
      </c>
      <c r="N294" s="242">
        <v>46999.2</v>
      </c>
      <c r="O294" s="242">
        <v>74367.22</v>
      </c>
      <c r="P294" s="116">
        <v>64428.34</v>
      </c>
      <c r="Q294" s="77">
        <f t="shared" si="33"/>
        <v>530.9615496468633</v>
      </c>
      <c r="R294" s="77">
        <v>14047.81</v>
      </c>
      <c r="S294" s="59" t="s">
        <v>305</v>
      </c>
      <c r="T294" s="62">
        <v>5.2</v>
      </c>
      <c r="U294" s="161"/>
      <c r="V294" s="161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</row>
    <row r="295" spans="1:42" s="63" customFormat="1" ht="45">
      <c r="A295" s="61">
        <v>222</v>
      </c>
      <c r="B295" s="80" t="s">
        <v>86</v>
      </c>
      <c r="C295" s="94">
        <v>1957</v>
      </c>
      <c r="D295" s="92"/>
      <c r="E295" s="91" t="s">
        <v>269</v>
      </c>
      <c r="F295" s="134">
        <v>2</v>
      </c>
      <c r="G295" s="134">
        <v>2</v>
      </c>
      <c r="H295" s="91">
        <v>518.1</v>
      </c>
      <c r="I295" s="116">
        <v>256.9</v>
      </c>
      <c r="J295" s="115">
        <v>54</v>
      </c>
      <c r="K295" s="72" t="s">
        <v>421</v>
      </c>
      <c r="L295" s="116">
        <f t="shared" si="32"/>
        <v>253709.08000000002</v>
      </c>
      <c r="M295" s="116">
        <v>69292.07</v>
      </c>
      <c r="N295" s="242">
        <v>46650.68</v>
      </c>
      <c r="O295" s="242">
        <v>73816.28</v>
      </c>
      <c r="P295" s="116">
        <v>63950.05</v>
      </c>
      <c r="Q295" s="77">
        <f t="shared" si="33"/>
        <v>489.6913337193592</v>
      </c>
      <c r="R295" s="77">
        <v>14047.81</v>
      </c>
      <c r="S295" s="59" t="s">
        <v>305</v>
      </c>
      <c r="T295" s="62">
        <v>5.2</v>
      </c>
      <c r="U295" s="161"/>
      <c r="V295" s="161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</row>
    <row r="296" spans="1:42" s="63" customFormat="1" ht="45">
      <c r="A296" s="61">
        <v>223</v>
      </c>
      <c r="B296" s="80" t="s">
        <v>87</v>
      </c>
      <c r="C296" s="94">
        <v>1957</v>
      </c>
      <c r="D296" s="92"/>
      <c r="E296" s="91" t="s">
        <v>269</v>
      </c>
      <c r="F296" s="134">
        <v>2</v>
      </c>
      <c r="G296" s="134">
        <v>1</v>
      </c>
      <c r="H296" s="91">
        <v>251.4</v>
      </c>
      <c r="I296" s="116">
        <v>126.1</v>
      </c>
      <c r="J296" s="115">
        <v>29</v>
      </c>
      <c r="K296" s="94" t="s">
        <v>422</v>
      </c>
      <c r="L296" s="116">
        <f t="shared" si="32"/>
        <v>158251.71999999997</v>
      </c>
      <c r="M296" s="116">
        <v>43219.31</v>
      </c>
      <c r="N296" s="242">
        <v>29099.93</v>
      </c>
      <c r="O296" s="242">
        <v>46042.71</v>
      </c>
      <c r="P296" s="116">
        <v>39889.77</v>
      </c>
      <c r="Q296" s="77">
        <f t="shared" si="33"/>
        <v>629.481782020684</v>
      </c>
      <c r="R296" s="77">
        <v>14047.81</v>
      </c>
      <c r="S296" s="59" t="s">
        <v>305</v>
      </c>
      <c r="T296" s="62">
        <v>5.2</v>
      </c>
      <c r="U296" s="161"/>
      <c r="V296" s="161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</row>
    <row r="297" spans="1:42" s="63" customFormat="1" ht="45">
      <c r="A297" s="61">
        <v>224</v>
      </c>
      <c r="B297" s="80" t="s">
        <v>88</v>
      </c>
      <c r="C297" s="94">
        <v>1957</v>
      </c>
      <c r="D297" s="92"/>
      <c r="E297" s="91" t="s">
        <v>269</v>
      </c>
      <c r="F297" s="134">
        <v>2</v>
      </c>
      <c r="G297" s="134">
        <v>1</v>
      </c>
      <c r="H297" s="91">
        <v>259.5</v>
      </c>
      <c r="I297" s="116">
        <v>130</v>
      </c>
      <c r="J297" s="115">
        <v>19</v>
      </c>
      <c r="K297" s="94" t="s">
        <v>422</v>
      </c>
      <c r="L297" s="116">
        <f t="shared" si="32"/>
        <v>157936.44999999998</v>
      </c>
      <c r="M297" s="116">
        <v>43134.45</v>
      </c>
      <c r="N297" s="242">
        <v>29041.62</v>
      </c>
      <c r="O297" s="242">
        <v>45951.51</v>
      </c>
      <c r="P297" s="116">
        <v>39808.87</v>
      </c>
      <c r="Q297" s="77">
        <f t="shared" si="33"/>
        <v>608.6183044315992</v>
      </c>
      <c r="R297" s="77">
        <v>14047.81</v>
      </c>
      <c r="S297" s="59" t="s">
        <v>305</v>
      </c>
      <c r="T297" s="62">
        <v>5.2</v>
      </c>
      <c r="U297" s="161"/>
      <c r="V297" s="161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</row>
    <row r="298" spans="1:42" s="63" customFormat="1" ht="45">
      <c r="A298" s="61">
        <v>225</v>
      </c>
      <c r="B298" s="75" t="s">
        <v>175</v>
      </c>
      <c r="C298" s="94">
        <v>1986</v>
      </c>
      <c r="D298" s="91"/>
      <c r="E298" s="91" t="s">
        <v>420</v>
      </c>
      <c r="F298" s="134">
        <v>17</v>
      </c>
      <c r="G298" s="134">
        <v>1</v>
      </c>
      <c r="H298" s="92">
        <v>5982.2</v>
      </c>
      <c r="I298" s="116">
        <v>5540.3</v>
      </c>
      <c r="J298" s="115">
        <v>231</v>
      </c>
      <c r="K298" s="72" t="s">
        <v>477</v>
      </c>
      <c r="L298" s="116">
        <f t="shared" si="32"/>
        <v>4334932.5</v>
      </c>
      <c r="M298" s="116">
        <v>1183919.15</v>
      </c>
      <c r="N298" s="116">
        <v>797098.67</v>
      </c>
      <c r="O298" s="116">
        <v>1261252.76</v>
      </c>
      <c r="P298" s="116">
        <v>1092661.92</v>
      </c>
      <c r="Q298" s="77">
        <f t="shared" si="33"/>
        <v>724.6385109157167</v>
      </c>
      <c r="R298" s="77">
        <v>14047.81</v>
      </c>
      <c r="S298" s="59" t="s">
        <v>305</v>
      </c>
      <c r="T298" s="62">
        <v>5.2</v>
      </c>
      <c r="U298" s="161"/>
      <c r="V298" s="161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</row>
    <row r="299" spans="1:42" s="63" customFormat="1" ht="105">
      <c r="A299" s="61">
        <v>226</v>
      </c>
      <c r="B299" s="80" t="s">
        <v>89</v>
      </c>
      <c r="C299" s="94">
        <v>1959</v>
      </c>
      <c r="D299" s="92"/>
      <c r="E299" s="91" t="s">
        <v>269</v>
      </c>
      <c r="F299" s="134">
        <v>4</v>
      </c>
      <c r="G299" s="134">
        <v>3</v>
      </c>
      <c r="H299" s="92">
        <v>2091</v>
      </c>
      <c r="I299" s="116">
        <v>1754.4</v>
      </c>
      <c r="J299" s="115">
        <v>91</v>
      </c>
      <c r="K299" s="72" t="s">
        <v>480</v>
      </c>
      <c r="L299" s="116">
        <f t="shared" si="32"/>
        <v>2758675.9200000004</v>
      </c>
      <c r="M299" s="116">
        <v>753426.06</v>
      </c>
      <c r="N299" s="116">
        <v>507259.56</v>
      </c>
      <c r="O299" s="116">
        <v>802638.93</v>
      </c>
      <c r="P299" s="116">
        <v>695351.37</v>
      </c>
      <c r="Q299" s="77">
        <f t="shared" si="33"/>
        <v>1319.3093830703015</v>
      </c>
      <c r="R299" s="77">
        <v>14047.81</v>
      </c>
      <c r="S299" s="59" t="s">
        <v>305</v>
      </c>
      <c r="T299" s="62">
        <v>5.2</v>
      </c>
      <c r="U299" s="161"/>
      <c r="V299" s="161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</row>
    <row r="300" spans="1:42" s="63" customFormat="1" ht="105">
      <c r="A300" s="61">
        <v>227</v>
      </c>
      <c r="B300" s="80" t="s">
        <v>90</v>
      </c>
      <c r="C300" s="94">
        <v>1959</v>
      </c>
      <c r="D300" s="92"/>
      <c r="E300" s="91" t="s">
        <v>269</v>
      </c>
      <c r="F300" s="134">
        <v>4</v>
      </c>
      <c r="G300" s="134">
        <v>3</v>
      </c>
      <c r="H300" s="92">
        <v>1339</v>
      </c>
      <c r="I300" s="116">
        <v>1039.3</v>
      </c>
      <c r="J300" s="115">
        <v>50</v>
      </c>
      <c r="K300" s="72" t="s">
        <v>480</v>
      </c>
      <c r="L300" s="116">
        <f t="shared" si="32"/>
        <v>1738861.44</v>
      </c>
      <c r="M300" s="116">
        <v>474902.72</v>
      </c>
      <c r="N300" s="116">
        <v>319738.21</v>
      </c>
      <c r="O300" s="116">
        <v>505923.55</v>
      </c>
      <c r="P300" s="116">
        <v>438296.96</v>
      </c>
      <c r="Q300" s="77">
        <f t="shared" si="33"/>
        <v>1298.6269156086632</v>
      </c>
      <c r="R300" s="77">
        <v>14047.81</v>
      </c>
      <c r="S300" s="59" t="s">
        <v>305</v>
      </c>
      <c r="T300" s="62">
        <v>5.2</v>
      </c>
      <c r="U300" s="161"/>
      <c r="V300" s="161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</row>
    <row r="301" spans="1:42" s="63" customFormat="1" ht="75">
      <c r="A301" s="61">
        <v>228</v>
      </c>
      <c r="B301" s="75" t="s">
        <v>490</v>
      </c>
      <c r="C301" s="94">
        <v>1962</v>
      </c>
      <c r="D301" s="92"/>
      <c r="E301" s="91" t="s">
        <v>269</v>
      </c>
      <c r="F301" s="134">
        <v>5</v>
      </c>
      <c r="G301" s="134">
        <v>3</v>
      </c>
      <c r="H301" s="92">
        <v>2756.25</v>
      </c>
      <c r="I301" s="115">
        <v>2093.64</v>
      </c>
      <c r="J301" s="115">
        <v>128</v>
      </c>
      <c r="K301" s="136" t="s">
        <v>481</v>
      </c>
      <c r="L301" s="116">
        <f t="shared" si="32"/>
        <v>2247868.05</v>
      </c>
      <c r="M301" s="116">
        <v>613918.95</v>
      </c>
      <c r="N301" s="116">
        <v>413333.31</v>
      </c>
      <c r="O301" s="116">
        <v>654018.74</v>
      </c>
      <c r="P301" s="116">
        <v>566597.05</v>
      </c>
      <c r="Q301" s="77">
        <f t="shared" si="33"/>
        <v>815.5530340136054</v>
      </c>
      <c r="R301" s="77">
        <v>14047.81</v>
      </c>
      <c r="S301" s="59" t="s">
        <v>305</v>
      </c>
      <c r="T301" s="62">
        <v>5.2</v>
      </c>
      <c r="U301" s="161"/>
      <c r="V301" s="161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</row>
    <row r="302" spans="1:42" s="63" customFormat="1" ht="105">
      <c r="A302" s="61">
        <v>229</v>
      </c>
      <c r="B302" s="80" t="s">
        <v>27</v>
      </c>
      <c r="C302" s="94">
        <v>1959</v>
      </c>
      <c r="D302" s="92"/>
      <c r="E302" s="92" t="s">
        <v>269</v>
      </c>
      <c r="F302" s="134">
        <v>5</v>
      </c>
      <c r="G302" s="134">
        <v>4</v>
      </c>
      <c r="H302" s="92">
        <v>3344</v>
      </c>
      <c r="I302" s="116">
        <v>2636</v>
      </c>
      <c r="J302" s="115">
        <v>123</v>
      </c>
      <c r="K302" s="72" t="s">
        <v>480</v>
      </c>
      <c r="L302" s="116">
        <f t="shared" si="32"/>
        <v>3453144.1199999996</v>
      </c>
      <c r="M302" s="116">
        <v>943092.84</v>
      </c>
      <c r="N302" s="116">
        <v>634956.94</v>
      </c>
      <c r="O302" s="116">
        <v>1004695.45</v>
      </c>
      <c r="P302" s="116">
        <v>870398.89</v>
      </c>
      <c r="Q302" s="77">
        <f t="shared" si="33"/>
        <v>1032.6387918660287</v>
      </c>
      <c r="R302" s="77">
        <v>14047.81</v>
      </c>
      <c r="S302" s="59" t="s">
        <v>305</v>
      </c>
      <c r="T302" s="62">
        <v>5.2</v>
      </c>
      <c r="U302" s="161"/>
      <c r="V302" s="161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</row>
    <row r="303" spans="1:42" s="63" customFormat="1" ht="90">
      <c r="A303" s="61">
        <v>230</v>
      </c>
      <c r="B303" s="75" t="s">
        <v>91</v>
      </c>
      <c r="C303" s="94">
        <v>1963</v>
      </c>
      <c r="D303" s="92"/>
      <c r="E303" s="92" t="s">
        <v>269</v>
      </c>
      <c r="F303" s="134">
        <v>5</v>
      </c>
      <c r="G303" s="134">
        <v>7</v>
      </c>
      <c r="H303" s="92">
        <v>6536.39</v>
      </c>
      <c r="I303" s="115">
        <v>3992.38</v>
      </c>
      <c r="J303" s="115">
        <v>248</v>
      </c>
      <c r="K303" s="136" t="s">
        <v>529</v>
      </c>
      <c r="L303" s="116">
        <f t="shared" si="32"/>
        <v>3431258</v>
      </c>
      <c r="M303" s="116">
        <v>937115.81</v>
      </c>
      <c r="N303" s="116">
        <v>630932.97</v>
      </c>
      <c r="O303" s="116">
        <v>998327.28</v>
      </c>
      <c r="P303" s="116">
        <v>864881.94</v>
      </c>
      <c r="Q303" s="77">
        <f t="shared" si="33"/>
        <v>524.9469508398366</v>
      </c>
      <c r="R303" s="77">
        <v>14047.81</v>
      </c>
      <c r="S303" s="59" t="s">
        <v>305</v>
      </c>
      <c r="T303" s="62">
        <v>5.2</v>
      </c>
      <c r="U303" s="161"/>
      <c r="V303" s="161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</row>
    <row r="304" spans="1:42" s="63" customFormat="1" ht="60">
      <c r="A304" s="61">
        <v>231</v>
      </c>
      <c r="B304" s="75" t="s">
        <v>92</v>
      </c>
      <c r="C304" s="94">
        <v>1964</v>
      </c>
      <c r="D304" s="92"/>
      <c r="E304" s="91" t="s">
        <v>269</v>
      </c>
      <c r="F304" s="134">
        <v>5</v>
      </c>
      <c r="G304" s="134">
        <v>5</v>
      </c>
      <c r="H304" s="92">
        <v>5264.55</v>
      </c>
      <c r="I304" s="115">
        <v>3248.15</v>
      </c>
      <c r="J304" s="115">
        <v>186</v>
      </c>
      <c r="K304" s="72" t="s">
        <v>532</v>
      </c>
      <c r="L304" s="116">
        <f t="shared" si="32"/>
        <v>2656413.4000000004</v>
      </c>
      <c r="M304" s="116">
        <v>725496.56</v>
      </c>
      <c r="N304" s="116">
        <v>488456.18</v>
      </c>
      <c r="O304" s="116">
        <v>772885.67</v>
      </c>
      <c r="P304" s="116">
        <v>669574.99</v>
      </c>
      <c r="Q304" s="77">
        <f t="shared" si="33"/>
        <v>504.5850832454816</v>
      </c>
      <c r="R304" s="77">
        <v>14047.81</v>
      </c>
      <c r="S304" s="59" t="s">
        <v>305</v>
      </c>
      <c r="T304" s="62">
        <v>5.2</v>
      </c>
      <c r="U304" s="161"/>
      <c r="V304" s="161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</row>
    <row r="305" spans="1:42" s="63" customFormat="1" ht="75">
      <c r="A305" s="61">
        <v>232</v>
      </c>
      <c r="B305" s="75" t="s">
        <v>93</v>
      </c>
      <c r="C305" s="94">
        <v>1967</v>
      </c>
      <c r="D305" s="92"/>
      <c r="E305" s="91" t="s">
        <v>269</v>
      </c>
      <c r="F305" s="134">
        <v>5</v>
      </c>
      <c r="G305" s="134">
        <v>3</v>
      </c>
      <c r="H305" s="92">
        <v>2457</v>
      </c>
      <c r="I305" s="116">
        <v>1765.6</v>
      </c>
      <c r="J305" s="115">
        <v>111</v>
      </c>
      <c r="K305" s="72" t="s">
        <v>481</v>
      </c>
      <c r="L305" s="116">
        <f t="shared" si="32"/>
        <v>2182689.46</v>
      </c>
      <c r="M305" s="116">
        <v>596117.09</v>
      </c>
      <c r="N305" s="116">
        <v>401348.44</v>
      </c>
      <c r="O305" s="116">
        <v>635055.63</v>
      </c>
      <c r="P305" s="116">
        <v>550168.3</v>
      </c>
      <c r="Q305" s="77">
        <f t="shared" si="33"/>
        <v>888.3554985754986</v>
      </c>
      <c r="R305" s="77">
        <v>14047.81</v>
      </c>
      <c r="S305" s="59" t="s">
        <v>305</v>
      </c>
      <c r="T305" s="62">
        <v>5.2</v>
      </c>
      <c r="U305" s="161"/>
      <c r="V305" s="161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</row>
    <row r="306" spans="1:42" s="63" customFormat="1" ht="90">
      <c r="A306" s="61">
        <v>233</v>
      </c>
      <c r="B306" s="80" t="s">
        <v>94</v>
      </c>
      <c r="C306" s="94">
        <v>1959</v>
      </c>
      <c r="D306" s="92"/>
      <c r="E306" s="92" t="s">
        <v>269</v>
      </c>
      <c r="F306" s="134">
        <v>4</v>
      </c>
      <c r="G306" s="134">
        <v>2</v>
      </c>
      <c r="H306" s="92">
        <v>1377.6</v>
      </c>
      <c r="I306" s="116">
        <v>1189.5</v>
      </c>
      <c r="J306" s="115">
        <v>67</v>
      </c>
      <c r="K306" s="72" t="s">
        <v>529</v>
      </c>
      <c r="L306" s="116">
        <f t="shared" si="32"/>
        <v>1177689</v>
      </c>
      <c r="M306" s="116">
        <v>321640.08</v>
      </c>
      <c r="N306" s="116">
        <v>216551.14</v>
      </c>
      <c r="O306" s="116">
        <v>342649.87</v>
      </c>
      <c r="P306" s="116">
        <v>296847.91</v>
      </c>
      <c r="Q306" s="77">
        <f t="shared" si="33"/>
        <v>854.8845818815331</v>
      </c>
      <c r="R306" s="77">
        <v>14047.81</v>
      </c>
      <c r="S306" s="59" t="s">
        <v>305</v>
      </c>
      <c r="T306" s="62">
        <v>5.2</v>
      </c>
      <c r="U306" s="161"/>
      <c r="V306" s="161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</row>
    <row r="307" spans="1:42" s="63" customFormat="1" ht="90">
      <c r="A307" s="61">
        <v>234</v>
      </c>
      <c r="B307" s="75" t="s">
        <v>95</v>
      </c>
      <c r="C307" s="94">
        <v>1959</v>
      </c>
      <c r="D307" s="92"/>
      <c r="E307" s="92" t="s">
        <v>269</v>
      </c>
      <c r="F307" s="134">
        <v>4</v>
      </c>
      <c r="G307" s="134">
        <v>2</v>
      </c>
      <c r="H307" s="92">
        <v>1351.2</v>
      </c>
      <c r="I307" s="116">
        <v>1110.9</v>
      </c>
      <c r="J307" s="115">
        <v>74</v>
      </c>
      <c r="K307" s="72" t="s">
        <v>644</v>
      </c>
      <c r="L307" s="116">
        <f t="shared" si="32"/>
        <v>2476331.77</v>
      </c>
      <c r="M307" s="116">
        <v>690119.48</v>
      </c>
      <c r="N307" s="116">
        <v>464638.81</v>
      </c>
      <c r="O307" s="116">
        <v>723008.99</v>
      </c>
      <c r="P307" s="116">
        <v>598564.49</v>
      </c>
      <c r="Q307" s="77">
        <f t="shared" si="33"/>
        <v>1832.6907711663705</v>
      </c>
      <c r="R307" s="77">
        <v>14047.81</v>
      </c>
      <c r="S307" s="59" t="s">
        <v>305</v>
      </c>
      <c r="T307" s="62">
        <v>5.2</v>
      </c>
      <c r="U307" s="161"/>
      <c r="V307" s="161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</row>
    <row r="308" spans="1:42" s="63" customFormat="1" ht="105">
      <c r="A308" s="61">
        <v>235</v>
      </c>
      <c r="B308" s="80" t="s">
        <v>96</v>
      </c>
      <c r="C308" s="94">
        <v>1959</v>
      </c>
      <c r="D308" s="92"/>
      <c r="E308" s="92" t="s">
        <v>269</v>
      </c>
      <c r="F308" s="134">
        <v>4</v>
      </c>
      <c r="G308" s="134">
        <v>4</v>
      </c>
      <c r="H308" s="92">
        <v>2498</v>
      </c>
      <c r="I308" s="116">
        <v>2424.6</v>
      </c>
      <c r="J308" s="115">
        <v>81</v>
      </c>
      <c r="K308" s="72" t="s">
        <v>480</v>
      </c>
      <c r="L308" s="116">
        <f t="shared" si="32"/>
        <v>2333987.23</v>
      </c>
      <c r="M308" s="116">
        <v>637438.46</v>
      </c>
      <c r="N308" s="116">
        <v>429168.74</v>
      </c>
      <c r="O308" s="116">
        <v>679075.55</v>
      </c>
      <c r="P308" s="116">
        <v>588304.48</v>
      </c>
      <c r="Q308" s="77">
        <f t="shared" si="33"/>
        <v>934.3423658927142</v>
      </c>
      <c r="R308" s="77">
        <v>14047.81</v>
      </c>
      <c r="S308" s="59" t="s">
        <v>305</v>
      </c>
      <c r="T308" s="62">
        <v>5.2</v>
      </c>
      <c r="U308" s="161"/>
      <c r="V308" s="161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</row>
    <row r="309" spans="1:42" s="63" customFormat="1" ht="75">
      <c r="A309" s="61">
        <v>236</v>
      </c>
      <c r="B309" s="80" t="s">
        <v>97</v>
      </c>
      <c r="C309" s="94">
        <v>1958</v>
      </c>
      <c r="D309" s="91"/>
      <c r="E309" s="92" t="s">
        <v>269</v>
      </c>
      <c r="F309" s="134">
        <v>2</v>
      </c>
      <c r="G309" s="134">
        <v>2</v>
      </c>
      <c r="H309" s="91">
        <v>561.8</v>
      </c>
      <c r="I309" s="116">
        <v>332.9</v>
      </c>
      <c r="J309" s="115">
        <v>44</v>
      </c>
      <c r="K309" s="136" t="s">
        <v>304</v>
      </c>
      <c r="L309" s="116">
        <f t="shared" si="32"/>
        <v>283617.74</v>
      </c>
      <c r="M309" s="116">
        <v>77459.26</v>
      </c>
      <c r="N309" s="116">
        <v>52150.93</v>
      </c>
      <c r="O309" s="116">
        <v>82518.87</v>
      </c>
      <c r="P309" s="116">
        <v>71488.68</v>
      </c>
      <c r="Q309" s="77">
        <f t="shared" si="33"/>
        <v>504.83755784976864</v>
      </c>
      <c r="R309" s="77">
        <v>14047.81</v>
      </c>
      <c r="S309" s="59" t="s">
        <v>305</v>
      </c>
      <c r="T309" s="62">
        <v>5.2</v>
      </c>
      <c r="U309" s="161"/>
      <c r="V309" s="161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</row>
    <row r="310" spans="1:42" s="63" customFormat="1" ht="144" customHeight="1">
      <c r="A310" s="61">
        <v>237</v>
      </c>
      <c r="B310" s="75" t="s">
        <v>488</v>
      </c>
      <c r="C310" s="94">
        <v>1930</v>
      </c>
      <c r="D310" s="134"/>
      <c r="E310" s="92" t="s">
        <v>269</v>
      </c>
      <c r="F310" s="134">
        <v>3</v>
      </c>
      <c r="G310" s="134">
        <v>3</v>
      </c>
      <c r="H310" s="92">
        <v>1241.7</v>
      </c>
      <c r="I310" s="116">
        <v>533.67</v>
      </c>
      <c r="J310" s="115">
        <v>50</v>
      </c>
      <c r="K310" s="136" t="s">
        <v>678</v>
      </c>
      <c r="L310" s="116">
        <f t="shared" si="32"/>
        <v>1643301.27</v>
      </c>
      <c r="M310" s="116">
        <v>448804.34</v>
      </c>
      <c r="N310" s="116">
        <v>302166.46</v>
      </c>
      <c r="O310" s="116">
        <v>478120.44</v>
      </c>
      <c r="P310" s="116">
        <v>414210.03</v>
      </c>
      <c r="Q310" s="77">
        <f t="shared" si="33"/>
        <v>1323.4285817830394</v>
      </c>
      <c r="R310" s="77">
        <v>14047.81</v>
      </c>
      <c r="S310" s="59" t="s">
        <v>305</v>
      </c>
      <c r="T310" s="62">
        <v>5.2</v>
      </c>
      <c r="U310" s="161"/>
      <c r="V310" s="161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</row>
    <row r="311" spans="1:42" s="63" customFormat="1" ht="90">
      <c r="A311" s="61">
        <v>238</v>
      </c>
      <c r="B311" s="80" t="s">
        <v>99</v>
      </c>
      <c r="C311" s="94">
        <v>1950</v>
      </c>
      <c r="D311" s="134">
        <v>1983</v>
      </c>
      <c r="E311" s="92" t="s">
        <v>269</v>
      </c>
      <c r="F311" s="134">
        <v>3</v>
      </c>
      <c r="G311" s="134">
        <v>2</v>
      </c>
      <c r="H311" s="92">
        <v>1111.6</v>
      </c>
      <c r="I311" s="116">
        <v>780.75</v>
      </c>
      <c r="J311" s="115">
        <v>43</v>
      </c>
      <c r="K311" s="136" t="s">
        <v>530</v>
      </c>
      <c r="L311" s="116">
        <f t="shared" si="32"/>
        <v>812914.01</v>
      </c>
      <c r="M311" s="116">
        <v>222016.28</v>
      </c>
      <c r="N311" s="116">
        <v>149477.16</v>
      </c>
      <c r="O311" s="116">
        <v>236518.14</v>
      </c>
      <c r="P311" s="116">
        <v>204902.43</v>
      </c>
      <c r="Q311" s="77">
        <f t="shared" si="33"/>
        <v>731.300836631882</v>
      </c>
      <c r="R311" s="77">
        <v>14047.81</v>
      </c>
      <c r="S311" s="59" t="s">
        <v>305</v>
      </c>
      <c r="T311" s="62">
        <v>5.2</v>
      </c>
      <c r="U311" s="161"/>
      <c r="V311" s="161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</row>
    <row r="312" spans="1:42" s="63" customFormat="1" ht="105">
      <c r="A312" s="61">
        <v>239</v>
      </c>
      <c r="B312" s="75" t="s">
        <v>100</v>
      </c>
      <c r="C312" s="94">
        <v>1957</v>
      </c>
      <c r="D312" s="134"/>
      <c r="E312" s="92" t="s">
        <v>269</v>
      </c>
      <c r="F312" s="134">
        <v>5</v>
      </c>
      <c r="G312" s="134">
        <v>5</v>
      </c>
      <c r="H312" s="92">
        <v>4571.2</v>
      </c>
      <c r="I312" s="116">
        <v>3215.2</v>
      </c>
      <c r="J312" s="115">
        <v>118</v>
      </c>
      <c r="K312" s="136" t="s">
        <v>103</v>
      </c>
      <c r="L312" s="116">
        <f t="shared" si="32"/>
        <v>2716354.82</v>
      </c>
      <c r="M312" s="116">
        <v>741867.1</v>
      </c>
      <c r="N312" s="116">
        <v>499478.18</v>
      </c>
      <c r="O312" s="116">
        <v>790325.47</v>
      </c>
      <c r="P312" s="116">
        <v>684684.07</v>
      </c>
      <c r="Q312" s="77">
        <f t="shared" si="33"/>
        <v>594.2323284914246</v>
      </c>
      <c r="R312" s="77">
        <v>14047.81</v>
      </c>
      <c r="S312" s="59" t="s">
        <v>305</v>
      </c>
      <c r="T312" s="62">
        <v>5.2</v>
      </c>
      <c r="U312" s="161"/>
      <c r="V312" s="161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</row>
    <row r="313" spans="1:42" s="63" customFormat="1" ht="105">
      <c r="A313" s="61">
        <v>240</v>
      </c>
      <c r="B313" s="75" t="s">
        <v>101</v>
      </c>
      <c r="C313" s="94">
        <v>1957</v>
      </c>
      <c r="D313" s="134"/>
      <c r="E313" s="92" t="s">
        <v>269</v>
      </c>
      <c r="F313" s="134">
        <v>4</v>
      </c>
      <c r="G313" s="134">
        <v>3</v>
      </c>
      <c r="H313" s="92">
        <v>1412.3</v>
      </c>
      <c r="I313" s="116">
        <v>1045</v>
      </c>
      <c r="J313" s="115">
        <v>46</v>
      </c>
      <c r="K313" s="136" t="s">
        <v>480</v>
      </c>
      <c r="L313" s="116">
        <f t="shared" si="32"/>
        <v>1082560.7</v>
      </c>
      <c r="M313" s="116">
        <v>295659.33</v>
      </c>
      <c r="N313" s="116">
        <v>199059.19</v>
      </c>
      <c r="O313" s="116">
        <v>314971.73</v>
      </c>
      <c r="P313" s="116">
        <v>272870.45</v>
      </c>
      <c r="Q313" s="77">
        <f t="shared" si="33"/>
        <v>766.5231891241237</v>
      </c>
      <c r="R313" s="77">
        <v>14047.81</v>
      </c>
      <c r="S313" s="59" t="s">
        <v>305</v>
      </c>
      <c r="T313" s="62">
        <v>5.2</v>
      </c>
      <c r="U313" s="161"/>
      <c r="V313" s="161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</row>
    <row r="314" spans="1:42" s="63" customFormat="1" ht="105">
      <c r="A314" s="61">
        <v>241</v>
      </c>
      <c r="B314" s="75" t="s">
        <v>102</v>
      </c>
      <c r="C314" s="94">
        <v>1958</v>
      </c>
      <c r="D314" s="134"/>
      <c r="E314" s="92" t="s">
        <v>269</v>
      </c>
      <c r="F314" s="134">
        <v>5</v>
      </c>
      <c r="G314" s="134">
        <v>4</v>
      </c>
      <c r="H314" s="92">
        <v>5588.9</v>
      </c>
      <c r="I314" s="116">
        <v>4398.2</v>
      </c>
      <c r="J314" s="115">
        <v>159</v>
      </c>
      <c r="K314" s="136" t="s">
        <v>480</v>
      </c>
      <c r="L314" s="116">
        <f t="shared" si="32"/>
        <v>3383674.4299999997</v>
      </c>
      <c r="M314" s="116">
        <v>924120.41</v>
      </c>
      <c r="N314" s="116">
        <v>622183.47</v>
      </c>
      <c r="O314" s="116">
        <v>984483.02</v>
      </c>
      <c r="P314" s="116">
        <v>852887.53</v>
      </c>
      <c r="Q314" s="77">
        <f t="shared" si="33"/>
        <v>605.4276208198393</v>
      </c>
      <c r="R314" s="77">
        <v>14047.81</v>
      </c>
      <c r="S314" s="59" t="s">
        <v>305</v>
      </c>
      <c r="T314" s="62">
        <v>5.2</v>
      </c>
      <c r="U314" s="161"/>
      <c r="V314" s="161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</row>
    <row r="315" spans="1:42" s="63" customFormat="1" ht="105">
      <c r="A315" s="61">
        <v>242</v>
      </c>
      <c r="B315" s="80" t="s">
        <v>104</v>
      </c>
      <c r="C315" s="94">
        <v>1949</v>
      </c>
      <c r="D315" s="134">
        <v>1979</v>
      </c>
      <c r="E315" s="92" t="s">
        <v>269</v>
      </c>
      <c r="F315" s="134">
        <v>3</v>
      </c>
      <c r="G315" s="134">
        <v>2</v>
      </c>
      <c r="H315" s="92">
        <v>1321</v>
      </c>
      <c r="I315" s="116">
        <v>1104.5</v>
      </c>
      <c r="J315" s="115">
        <v>38</v>
      </c>
      <c r="K315" s="136" t="s">
        <v>480</v>
      </c>
      <c r="L315" s="116">
        <f t="shared" si="32"/>
        <v>1152566.75</v>
      </c>
      <c r="M315" s="116">
        <v>314779.18</v>
      </c>
      <c r="N315" s="116">
        <v>211931.52</v>
      </c>
      <c r="O315" s="116">
        <v>335340.44</v>
      </c>
      <c r="P315" s="116">
        <v>290515.61</v>
      </c>
      <c r="Q315" s="77">
        <f t="shared" si="33"/>
        <v>872.4956472369417</v>
      </c>
      <c r="R315" s="77">
        <v>14047.81</v>
      </c>
      <c r="S315" s="59" t="s">
        <v>305</v>
      </c>
      <c r="T315" s="62">
        <v>5.2</v>
      </c>
      <c r="U315" s="161"/>
      <c r="V315" s="161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</row>
    <row r="316" spans="1:42" s="63" customFormat="1" ht="105">
      <c r="A316" s="61">
        <v>243</v>
      </c>
      <c r="B316" s="80" t="s">
        <v>105</v>
      </c>
      <c r="C316" s="94">
        <v>1952</v>
      </c>
      <c r="D316" s="134">
        <v>1982</v>
      </c>
      <c r="E316" s="92" t="s">
        <v>269</v>
      </c>
      <c r="F316" s="134">
        <v>3</v>
      </c>
      <c r="G316" s="134">
        <v>3</v>
      </c>
      <c r="H316" s="92">
        <v>2298.2</v>
      </c>
      <c r="I316" s="116">
        <v>1281.7</v>
      </c>
      <c r="J316" s="115">
        <v>35</v>
      </c>
      <c r="K316" s="136" t="s">
        <v>480</v>
      </c>
      <c r="L316" s="116">
        <f t="shared" si="32"/>
        <v>1242007.29</v>
      </c>
      <c r="M316" s="116">
        <v>339206.34</v>
      </c>
      <c r="N316" s="116">
        <v>228377.81</v>
      </c>
      <c r="O316" s="116">
        <v>361363.33</v>
      </c>
      <c r="P316" s="116">
        <v>313059.81</v>
      </c>
      <c r="Q316" s="77">
        <f t="shared" si="33"/>
        <v>540.4261117396223</v>
      </c>
      <c r="R316" s="77">
        <v>14047.81</v>
      </c>
      <c r="S316" s="59" t="s">
        <v>305</v>
      </c>
      <c r="T316" s="62">
        <v>5.2</v>
      </c>
      <c r="U316" s="161"/>
      <c r="V316" s="161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</row>
    <row r="317" spans="1:42" s="63" customFormat="1" ht="75">
      <c r="A317" s="61">
        <v>244</v>
      </c>
      <c r="B317" s="80" t="s">
        <v>509</v>
      </c>
      <c r="C317" s="94">
        <v>1963</v>
      </c>
      <c r="D317" s="134"/>
      <c r="E317" s="92" t="s">
        <v>269</v>
      </c>
      <c r="F317" s="134">
        <v>3</v>
      </c>
      <c r="G317" s="134">
        <v>2</v>
      </c>
      <c r="H317" s="91">
        <v>948.2</v>
      </c>
      <c r="I317" s="116">
        <v>903.65</v>
      </c>
      <c r="J317" s="115">
        <v>69</v>
      </c>
      <c r="K317" s="136" t="s">
        <v>481</v>
      </c>
      <c r="L317" s="116">
        <f t="shared" si="32"/>
        <v>893883.35</v>
      </c>
      <c r="M317" s="116">
        <v>244129.66</v>
      </c>
      <c r="N317" s="242">
        <v>164365.44</v>
      </c>
      <c r="O317" s="242">
        <v>260076.13</v>
      </c>
      <c r="P317" s="116">
        <v>225312.12</v>
      </c>
      <c r="Q317" s="77">
        <f t="shared" si="33"/>
        <v>942.7160409196372</v>
      </c>
      <c r="R317" s="77">
        <v>14047.81</v>
      </c>
      <c r="S317" s="59" t="s">
        <v>305</v>
      </c>
      <c r="T317" s="62">
        <v>5.2</v>
      </c>
      <c r="U317" s="161"/>
      <c r="V317" s="161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</row>
    <row r="318" spans="1:42" s="63" customFormat="1" ht="60">
      <c r="A318" s="61">
        <v>245</v>
      </c>
      <c r="B318" s="80" t="s">
        <v>106</v>
      </c>
      <c r="C318" s="94">
        <v>1951</v>
      </c>
      <c r="D318" s="134"/>
      <c r="E318" s="91" t="s">
        <v>269</v>
      </c>
      <c r="F318" s="134">
        <v>4</v>
      </c>
      <c r="G318" s="134">
        <v>4</v>
      </c>
      <c r="H318" s="92">
        <v>2808.6</v>
      </c>
      <c r="I318" s="116">
        <v>1879.9</v>
      </c>
      <c r="J318" s="115">
        <v>62</v>
      </c>
      <c r="K318" s="72" t="s">
        <v>531</v>
      </c>
      <c r="L318" s="116">
        <f t="shared" si="32"/>
        <v>980539.86</v>
      </c>
      <c r="M318" s="116">
        <v>267796.38</v>
      </c>
      <c r="N318" s="116">
        <v>180299.43</v>
      </c>
      <c r="O318" s="116">
        <v>285289.18</v>
      </c>
      <c r="P318" s="116">
        <v>247154.87</v>
      </c>
      <c r="Q318" s="77">
        <f t="shared" si="33"/>
        <v>349.1205084383679</v>
      </c>
      <c r="R318" s="77">
        <v>14047.81</v>
      </c>
      <c r="S318" s="59" t="s">
        <v>305</v>
      </c>
      <c r="T318" s="62">
        <v>5.2</v>
      </c>
      <c r="U318" s="161"/>
      <c r="V318" s="161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</row>
    <row r="319" spans="1:42" s="63" customFormat="1" ht="60">
      <c r="A319" s="61">
        <v>246</v>
      </c>
      <c r="B319" s="80" t="s">
        <v>107</v>
      </c>
      <c r="C319" s="94">
        <v>1940</v>
      </c>
      <c r="D319" s="134"/>
      <c r="E319" s="92" t="s">
        <v>269</v>
      </c>
      <c r="F319" s="134">
        <v>3</v>
      </c>
      <c r="G319" s="134">
        <v>2</v>
      </c>
      <c r="H319" s="91">
        <v>782.6</v>
      </c>
      <c r="I319" s="116">
        <v>451.83</v>
      </c>
      <c r="J319" s="115">
        <v>24</v>
      </c>
      <c r="K319" s="136" t="s">
        <v>635</v>
      </c>
      <c r="L319" s="116">
        <f t="shared" si="32"/>
        <v>331181.19</v>
      </c>
      <c r="M319" s="116">
        <v>90449.25</v>
      </c>
      <c r="N319" s="116">
        <v>60896.8</v>
      </c>
      <c r="O319" s="116">
        <v>96357.4</v>
      </c>
      <c r="P319" s="116">
        <v>83477.74</v>
      </c>
      <c r="Q319" s="77">
        <f t="shared" si="33"/>
        <v>423.18066700741116</v>
      </c>
      <c r="R319" s="77">
        <v>14047.81</v>
      </c>
      <c r="S319" s="59" t="s">
        <v>305</v>
      </c>
      <c r="T319" s="62">
        <v>5.2</v>
      </c>
      <c r="U319" s="161"/>
      <c r="V319" s="161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</row>
    <row r="320" spans="1:42" s="63" customFormat="1" ht="60">
      <c r="A320" s="61">
        <v>247</v>
      </c>
      <c r="B320" s="80" t="s">
        <v>108</v>
      </c>
      <c r="C320" s="94">
        <v>1955</v>
      </c>
      <c r="D320" s="92"/>
      <c r="E320" s="92" t="s">
        <v>269</v>
      </c>
      <c r="F320" s="134">
        <v>4</v>
      </c>
      <c r="G320" s="134">
        <v>3</v>
      </c>
      <c r="H320" s="92">
        <v>3572.4</v>
      </c>
      <c r="I320" s="116">
        <v>2287.53</v>
      </c>
      <c r="J320" s="115">
        <v>81</v>
      </c>
      <c r="K320" s="136" t="s">
        <v>531</v>
      </c>
      <c r="L320" s="116">
        <f t="shared" si="32"/>
        <v>1087680.97</v>
      </c>
      <c r="M320" s="116">
        <v>297057.94</v>
      </c>
      <c r="N320" s="116">
        <v>200000.37</v>
      </c>
      <c r="O320" s="116">
        <v>316461.48</v>
      </c>
      <c r="P320" s="116">
        <v>274161.18</v>
      </c>
      <c r="Q320" s="77">
        <f t="shared" si="33"/>
        <v>304.4678563430747</v>
      </c>
      <c r="R320" s="77">
        <v>14047.81</v>
      </c>
      <c r="S320" s="59" t="s">
        <v>305</v>
      </c>
      <c r="T320" s="62">
        <v>5.2</v>
      </c>
      <c r="U320" s="161"/>
      <c r="V320" s="161"/>
      <c r="W320" s="140"/>
      <c r="X320" s="140"/>
      <c r="Y320" s="140"/>
      <c r="Z320" s="161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</row>
    <row r="321" spans="1:42" s="63" customFormat="1" ht="45">
      <c r="A321" s="61">
        <v>248</v>
      </c>
      <c r="B321" s="75" t="s">
        <v>109</v>
      </c>
      <c r="C321" s="94">
        <v>1952</v>
      </c>
      <c r="D321" s="92"/>
      <c r="E321" s="91" t="s">
        <v>269</v>
      </c>
      <c r="F321" s="134">
        <v>3</v>
      </c>
      <c r="G321" s="134">
        <v>2</v>
      </c>
      <c r="H321" s="92">
        <v>1656.8</v>
      </c>
      <c r="I321" s="116">
        <v>1280.6</v>
      </c>
      <c r="J321" s="115">
        <v>61</v>
      </c>
      <c r="K321" s="136" t="s">
        <v>617</v>
      </c>
      <c r="L321" s="116">
        <f t="shared" si="32"/>
        <v>312003</v>
      </c>
      <c r="M321" s="116">
        <v>85211.63</v>
      </c>
      <c r="N321" s="116">
        <v>57370.51</v>
      </c>
      <c r="O321" s="116">
        <v>90777.45</v>
      </c>
      <c r="P321" s="116">
        <v>78643.41</v>
      </c>
      <c r="Q321" s="77">
        <f t="shared" si="33"/>
        <v>188.3166344760985</v>
      </c>
      <c r="R321" s="77">
        <v>14047.81</v>
      </c>
      <c r="S321" s="59" t="s">
        <v>305</v>
      </c>
      <c r="T321" s="62">
        <v>5.2</v>
      </c>
      <c r="U321" s="161"/>
      <c r="V321" s="161"/>
      <c r="W321" s="184"/>
      <c r="X321" s="184"/>
      <c r="Y321" s="185"/>
      <c r="Z321" s="184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</row>
    <row r="322" spans="1:42" s="63" customFormat="1" ht="60">
      <c r="A322" s="61">
        <v>249</v>
      </c>
      <c r="B322" s="75" t="s">
        <v>110</v>
      </c>
      <c r="C322" s="94">
        <v>1948</v>
      </c>
      <c r="D322" s="92"/>
      <c r="E322" s="91" t="s">
        <v>269</v>
      </c>
      <c r="F322" s="134">
        <v>3</v>
      </c>
      <c r="G322" s="134">
        <v>2</v>
      </c>
      <c r="H322" s="92">
        <v>1716.7</v>
      </c>
      <c r="I322" s="116">
        <v>1058.62</v>
      </c>
      <c r="J322" s="115">
        <v>48</v>
      </c>
      <c r="K322" s="72" t="s">
        <v>531</v>
      </c>
      <c r="L322" s="116">
        <f t="shared" si="32"/>
        <v>342711.69999999995</v>
      </c>
      <c r="M322" s="116">
        <v>93598.34</v>
      </c>
      <c r="N322" s="116">
        <v>63017.09</v>
      </c>
      <c r="O322" s="116">
        <v>99712.24</v>
      </c>
      <c r="P322" s="116">
        <v>86384.03</v>
      </c>
      <c r="Q322" s="77">
        <f t="shared" si="33"/>
        <v>199.6340071066581</v>
      </c>
      <c r="R322" s="77">
        <v>14047.81</v>
      </c>
      <c r="S322" s="59" t="s">
        <v>305</v>
      </c>
      <c r="T322" s="62">
        <v>5.2</v>
      </c>
      <c r="U322" s="161"/>
      <c r="V322" s="161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</row>
    <row r="323" spans="1:42" s="63" customFormat="1" ht="45">
      <c r="A323" s="61">
        <v>250</v>
      </c>
      <c r="B323" s="75" t="s">
        <v>111</v>
      </c>
      <c r="C323" s="94">
        <v>1959</v>
      </c>
      <c r="D323" s="92"/>
      <c r="E323" s="92" t="s">
        <v>269</v>
      </c>
      <c r="F323" s="134">
        <v>4</v>
      </c>
      <c r="G323" s="134">
        <v>2</v>
      </c>
      <c r="H323" s="92">
        <v>1272.36</v>
      </c>
      <c r="I323" s="116">
        <v>1054.56</v>
      </c>
      <c r="J323" s="115">
        <v>61</v>
      </c>
      <c r="K323" s="136" t="s">
        <v>314</v>
      </c>
      <c r="L323" s="116">
        <f t="shared" si="32"/>
        <v>332229.13</v>
      </c>
      <c r="M323" s="116">
        <v>90735.56</v>
      </c>
      <c r="N323" s="116">
        <v>61089.55</v>
      </c>
      <c r="O323" s="116">
        <v>96662.24</v>
      </c>
      <c r="P323" s="116">
        <v>83741.78</v>
      </c>
      <c r="Q323" s="77">
        <f t="shared" si="33"/>
        <v>261.11252318526203</v>
      </c>
      <c r="R323" s="77">
        <v>14047.81</v>
      </c>
      <c r="S323" s="59" t="s">
        <v>305</v>
      </c>
      <c r="T323" s="62">
        <v>5.2</v>
      </c>
      <c r="U323" s="161"/>
      <c r="V323" s="161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</row>
    <row r="324" spans="1:42" s="63" customFormat="1" ht="105">
      <c r="A324" s="61">
        <v>251</v>
      </c>
      <c r="B324" s="80" t="s">
        <v>112</v>
      </c>
      <c r="C324" s="94">
        <v>1956</v>
      </c>
      <c r="D324" s="92"/>
      <c r="E324" s="92" t="s">
        <v>269</v>
      </c>
      <c r="F324" s="134">
        <v>4</v>
      </c>
      <c r="G324" s="134">
        <v>4</v>
      </c>
      <c r="H324" s="92">
        <v>2217.1</v>
      </c>
      <c r="I324" s="116">
        <v>1291.43</v>
      </c>
      <c r="J324" s="115">
        <v>73</v>
      </c>
      <c r="K324" s="136" t="s">
        <v>480</v>
      </c>
      <c r="L324" s="116">
        <f t="shared" si="32"/>
        <v>1664630.68</v>
      </c>
      <c r="M324" s="116">
        <v>454629.42</v>
      </c>
      <c r="N324" s="116">
        <v>306088.58</v>
      </c>
      <c r="O324" s="116">
        <v>484326.5</v>
      </c>
      <c r="P324" s="116">
        <v>419586.18</v>
      </c>
      <c r="Q324" s="77">
        <f t="shared" si="33"/>
        <v>750.8144332686843</v>
      </c>
      <c r="R324" s="77">
        <v>14047.81</v>
      </c>
      <c r="S324" s="59" t="s">
        <v>305</v>
      </c>
      <c r="T324" s="62">
        <v>5.2</v>
      </c>
      <c r="U324" s="161"/>
      <c r="V324" s="161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</row>
    <row r="325" spans="1:42" s="63" customFormat="1" ht="90">
      <c r="A325" s="61">
        <v>252</v>
      </c>
      <c r="B325" s="80" t="s">
        <v>113</v>
      </c>
      <c r="C325" s="94">
        <v>1956</v>
      </c>
      <c r="D325" s="92"/>
      <c r="E325" s="92" t="s">
        <v>269</v>
      </c>
      <c r="F325" s="134">
        <v>3</v>
      </c>
      <c r="G325" s="134">
        <v>3</v>
      </c>
      <c r="H325" s="92">
        <v>1871.2</v>
      </c>
      <c r="I325" s="116">
        <v>1311</v>
      </c>
      <c r="J325" s="115">
        <v>91</v>
      </c>
      <c r="K325" s="72" t="s">
        <v>482</v>
      </c>
      <c r="L325" s="116">
        <f t="shared" si="32"/>
        <v>816870.61</v>
      </c>
      <c r="M325" s="116">
        <v>223096.51</v>
      </c>
      <c r="N325" s="116">
        <v>150204.55</v>
      </c>
      <c r="O325" s="116">
        <v>237669.43</v>
      </c>
      <c r="P325" s="116">
        <v>205900.12</v>
      </c>
      <c r="Q325" s="77">
        <f t="shared" si="33"/>
        <v>436.54906477126974</v>
      </c>
      <c r="R325" s="77">
        <v>14047.81</v>
      </c>
      <c r="S325" s="59" t="s">
        <v>305</v>
      </c>
      <c r="T325" s="62">
        <v>5.2</v>
      </c>
      <c r="U325" s="161"/>
      <c r="V325" s="161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</row>
    <row r="326" spans="1:42" s="63" customFormat="1" ht="75">
      <c r="A326" s="61">
        <v>253</v>
      </c>
      <c r="B326" s="75" t="s">
        <v>114</v>
      </c>
      <c r="C326" s="94">
        <v>1958</v>
      </c>
      <c r="D326" s="92"/>
      <c r="E326" s="92" t="s">
        <v>269</v>
      </c>
      <c r="F326" s="134">
        <v>3</v>
      </c>
      <c r="G326" s="134">
        <v>3</v>
      </c>
      <c r="H326" s="92">
        <v>1601.7</v>
      </c>
      <c r="I326" s="116">
        <v>1179.61</v>
      </c>
      <c r="J326" s="115">
        <v>53</v>
      </c>
      <c r="K326" s="136" t="s">
        <v>304</v>
      </c>
      <c r="L326" s="116">
        <f t="shared" si="32"/>
        <v>552616</v>
      </c>
      <c r="M326" s="116">
        <v>150925.59</v>
      </c>
      <c r="N326" s="116">
        <v>101613.93</v>
      </c>
      <c r="O326" s="116">
        <v>160784.15</v>
      </c>
      <c r="P326" s="116">
        <v>139292.33</v>
      </c>
      <c r="Q326" s="77">
        <f t="shared" si="33"/>
        <v>345.0184179309484</v>
      </c>
      <c r="R326" s="77">
        <v>14047.81</v>
      </c>
      <c r="S326" s="59" t="s">
        <v>305</v>
      </c>
      <c r="T326" s="62">
        <v>5.2</v>
      </c>
      <c r="U326" s="161"/>
      <c r="V326" s="161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</row>
    <row r="327" spans="1:42" s="63" customFormat="1" ht="90">
      <c r="A327" s="61">
        <v>254</v>
      </c>
      <c r="B327" s="80" t="s">
        <v>115</v>
      </c>
      <c r="C327" s="94">
        <v>1943</v>
      </c>
      <c r="D327" s="134">
        <v>2013</v>
      </c>
      <c r="E327" s="92" t="s">
        <v>269</v>
      </c>
      <c r="F327" s="134">
        <v>4</v>
      </c>
      <c r="G327" s="134">
        <v>4</v>
      </c>
      <c r="H327" s="92">
        <v>2952.19</v>
      </c>
      <c r="I327" s="116">
        <v>2118.14</v>
      </c>
      <c r="J327" s="115">
        <v>87</v>
      </c>
      <c r="K327" s="72" t="s">
        <v>606</v>
      </c>
      <c r="L327" s="116">
        <f t="shared" si="32"/>
        <v>2116263</v>
      </c>
      <c r="M327" s="116">
        <v>577975.71</v>
      </c>
      <c r="N327" s="116">
        <v>389134.49</v>
      </c>
      <c r="O327" s="116">
        <v>615728.32</v>
      </c>
      <c r="P327" s="116">
        <v>533424.48</v>
      </c>
      <c r="Q327" s="77">
        <f t="shared" si="33"/>
        <v>716.8451217570685</v>
      </c>
      <c r="R327" s="77">
        <v>14047.81</v>
      </c>
      <c r="S327" s="59" t="s">
        <v>305</v>
      </c>
      <c r="T327" s="62">
        <v>5.2</v>
      </c>
      <c r="U327" s="161"/>
      <c r="V327" s="161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</row>
    <row r="328" spans="1:42" s="63" customFormat="1" ht="105">
      <c r="A328" s="61">
        <v>255</v>
      </c>
      <c r="B328" s="80" t="s">
        <v>116</v>
      </c>
      <c r="C328" s="94">
        <v>1940</v>
      </c>
      <c r="D328" s="134">
        <v>2008</v>
      </c>
      <c r="E328" s="92" t="s">
        <v>269</v>
      </c>
      <c r="F328" s="137" t="s">
        <v>13</v>
      </c>
      <c r="G328" s="134">
        <v>1</v>
      </c>
      <c r="H328" s="91">
        <v>580.15</v>
      </c>
      <c r="I328" s="116">
        <v>517.75</v>
      </c>
      <c r="J328" s="115">
        <v>26</v>
      </c>
      <c r="K328" s="72" t="s">
        <v>483</v>
      </c>
      <c r="L328" s="116">
        <f t="shared" si="32"/>
        <v>629164.09</v>
      </c>
      <c r="M328" s="116">
        <v>171831.67</v>
      </c>
      <c r="N328" s="116">
        <v>115689.82</v>
      </c>
      <c r="O328" s="116">
        <v>183055.59</v>
      </c>
      <c r="P328" s="116">
        <v>158587.01</v>
      </c>
      <c r="Q328" s="77">
        <f t="shared" si="33"/>
        <v>1084.4852021029044</v>
      </c>
      <c r="R328" s="77">
        <v>14047.81</v>
      </c>
      <c r="S328" s="59" t="s">
        <v>305</v>
      </c>
      <c r="T328" s="62">
        <v>5.2</v>
      </c>
      <c r="U328" s="161"/>
      <c r="V328" s="161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</row>
    <row r="329" spans="1:42" s="63" customFormat="1" ht="90">
      <c r="A329" s="61">
        <v>256</v>
      </c>
      <c r="B329" s="80" t="s">
        <v>117</v>
      </c>
      <c r="C329" s="94">
        <v>1940</v>
      </c>
      <c r="D329" s="134">
        <v>2008</v>
      </c>
      <c r="E329" s="92" t="s">
        <v>269</v>
      </c>
      <c r="F329" s="137" t="s">
        <v>13</v>
      </c>
      <c r="G329" s="134">
        <v>1</v>
      </c>
      <c r="H329" s="91">
        <v>575.1</v>
      </c>
      <c r="I329" s="116">
        <v>521</v>
      </c>
      <c r="J329" s="115">
        <v>22</v>
      </c>
      <c r="K329" s="72" t="s">
        <v>645</v>
      </c>
      <c r="L329" s="116">
        <f t="shared" si="32"/>
        <v>1719617.63</v>
      </c>
      <c r="M329" s="116">
        <v>482271.39</v>
      </c>
      <c r="N329" s="116">
        <v>324700.57</v>
      </c>
      <c r="O329" s="116">
        <v>502626.46</v>
      </c>
      <c r="P329" s="116">
        <v>410019.21</v>
      </c>
      <c r="Q329" s="77">
        <f t="shared" si="33"/>
        <v>2990.119335767692</v>
      </c>
      <c r="R329" s="77">
        <v>14047.81</v>
      </c>
      <c r="S329" s="59" t="s">
        <v>305</v>
      </c>
      <c r="T329" s="62">
        <v>5.2</v>
      </c>
      <c r="U329" s="161"/>
      <c r="V329" s="161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</row>
    <row r="330" spans="1:42" s="63" customFormat="1" ht="60">
      <c r="A330" s="61">
        <v>257</v>
      </c>
      <c r="B330" s="80" t="s">
        <v>118</v>
      </c>
      <c r="C330" s="94">
        <v>1940</v>
      </c>
      <c r="D330" s="134">
        <v>2012</v>
      </c>
      <c r="E330" s="92" t="s">
        <v>269</v>
      </c>
      <c r="F330" s="137" t="s">
        <v>13</v>
      </c>
      <c r="G330" s="134">
        <v>1</v>
      </c>
      <c r="H330" s="92">
        <v>579.3</v>
      </c>
      <c r="I330" s="116">
        <v>351.5</v>
      </c>
      <c r="J330" s="115">
        <v>21</v>
      </c>
      <c r="K330" s="72" t="s">
        <v>421</v>
      </c>
      <c r="L330" s="116">
        <f t="shared" si="32"/>
        <v>239182</v>
      </c>
      <c r="M330" s="116">
        <v>65323.46</v>
      </c>
      <c r="N330" s="116">
        <v>43979.79</v>
      </c>
      <c r="O330" s="116">
        <v>69589.82</v>
      </c>
      <c r="P330" s="116">
        <v>60288.93</v>
      </c>
      <c r="Q330" s="77">
        <f t="shared" si="33"/>
        <v>412.8810633523218</v>
      </c>
      <c r="R330" s="77">
        <v>14047.81</v>
      </c>
      <c r="S330" s="59" t="s">
        <v>305</v>
      </c>
      <c r="T330" s="62">
        <v>5.2</v>
      </c>
      <c r="U330" s="161"/>
      <c r="V330" s="161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</row>
    <row r="331" spans="1:42" s="63" customFormat="1" ht="60">
      <c r="A331" s="61">
        <v>258</v>
      </c>
      <c r="B331" s="80" t="s">
        <v>119</v>
      </c>
      <c r="C331" s="94">
        <v>1940</v>
      </c>
      <c r="D331" s="134">
        <v>2012</v>
      </c>
      <c r="E331" s="92" t="s">
        <v>269</v>
      </c>
      <c r="F331" s="137" t="s">
        <v>13</v>
      </c>
      <c r="G331" s="134">
        <v>1</v>
      </c>
      <c r="H331" s="91">
        <v>598.61</v>
      </c>
      <c r="I331" s="116">
        <v>485.71</v>
      </c>
      <c r="J331" s="115">
        <v>27</v>
      </c>
      <c r="K331" s="72" t="s">
        <v>421</v>
      </c>
      <c r="L331" s="116">
        <f t="shared" si="32"/>
        <v>239510</v>
      </c>
      <c r="M331" s="116">
        <v>65412.68</v>
      </c>
      <c r="N331" s="116">
        <v>44040.29</v>
      </c>
      <c r="O331" s="116">
        <v>69685.81</v>
      </c>
      <c r="P331" s="116">
        <v>60371.22</v>
      </c>
      <c r="Q331" s="77">
        <f t="shared" si="33"/>
        <v>400.1102554250681</v>
      </c>
      <c r="R331" s="77">
        <v>14047.81</v>
      </c>
      <c r="S331" s="59" t="s">
        <v>305</v>
      </c>
      <c r="T331" s="62">
        <v>5.2</v>
      </c>
      <c r="U331" s="161"/>
      <c r="V331" s="161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</row>
    <row r="332" spans="1:42" s="63" customFormat="1" ht="105">
      <c r="A332" s="61">
        <v>259</v>
      </c>
      <c r="B332" s="80" t="s">
        <v>120</v>
      </c>
      <c r="C332" s="94">
        <v>1940</v>
      </c>
      <c r="D332" s="134">
        <v>2009</v>
      </c>
      <c r="E332" s="92" t="s">
        <v>269</v>
      </c>
      <c r="F332" s="137" t="s">
        <v>13</v>
      </c>
      <c r="G332" s="134">
        <v>1</v>
      </c>
      <c r="H332" s="91">
        <v>596.9</v>
      </c>
      <c r="I332" s="116">
        <v>412.3</v>
      </c>
      <c r="J332" s="115">
        <v>27</v>
      </c>
      <c r="K332" s="136" t="s">
        <v>646</v>
      </c>
      <c r="L332" s="116">
        <f t="shared" si="32"/>
        <v>1864325.0000000002</v>
      </c>
      <c r="M332" s="116">
        <v>521797.44</v>
      </c>
      <c r="N332" s="116">
        <v>351312.38</v>
      </c>
      <c r="O332" s="116">
        <v>544729.9</v>
      </c>
      <c r="P332" s="116">
        <v>446485.28</v>
      </c>
      <c r="Q332" s="77">
        <f t="shared" si="33"/>
        <v>3123.3456190316642</v>
      </c>
      <c r="R332" s="77">
        <v>14047.81</v>
      </c>
      <c r="S332" s="59" t="s">
        <v>305</v>
      </c>
      <c r="T332" s="62">
        <v>5.2</v>
      </c>
      <c r="U332" s="161"/>
      <c r="V332" s="161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</row>
    <row r="333" spans="1:42" s="63" customFormat="1" ht="105">
      <c r="A333" s="61">
        <v>260</v>
      </c>
      <c r="B333" s="75" t="s">
        <v>121</v>
      </c>
      <c r="C333" s="94">
        <v>1940</v>
      </c>
      <c r="D333" s="134">
        <v>2009</v>
      </c>
      <c r="E333" s="92" t="s">
        <v>269</v>
      </c>
      <c r="F333" s="137" t="s">
        <v>13</v>
      </c>
      <c r="G333" s="134">
        <v>1</v>
      </c>
      <c r="H333" s="91">
        <v>636.7</v>
      </c>
      <c r="I333" s="116">
        <v>455.6</v>
      </c>
      <c r="J333" s="115">
        <v>30</v>
      </c>
      <c r="K333" s="136" t="s">
        <v>483</v>
      </c>
      <c r="L333" s="116">
        <f t="shared" si="32"/>
        <v>661881.09</v>
      </c>
      <c r="M333" s="116">
        <v>180766.99</v>
      </c>
      <c r="N333" s="116">
        <v>121705.29</v>
      </c>
      <c r="O333" s="116">
        <v>192575.65</v>
      </c>
      <c r="P333" s="116">
        <v>166833.16</v>
      </c>
      <c r="Q333" s="77">
        <f t="shared" si="33"/>
        <v>1039.5493796136327</v>
      </c>
      <c r="R333" s="77">
        <v>14047.81</v>
      </c>
      <c r="S333" s="59" t="s">
        <v>305</v>
      </c>
      <c r="T333" s="62">
        <v>5.2</v>
      </c>
      <c r="U333" s="161"/>
      <c r="V333" s="161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</row>
    <row r="334" spans="1:42" s="63" customFormat="1" ht="105">
      <c r="A334" s="61">
        <v>261</v>
      </c>
      <c r="B334" s="80" t="s">
        <v>122</v>
      </c>
      <c r="C334" s="243">
        <v>1958</v>
      </c>
      <c r="D334" s="244">
        <v>2009</v>
      </c>
      <c r="E334" s="245" t="s">
        <v>269</v>
      </c>
      <c r="F334" s="246">
        <v>5</v>
      </c>
      <c r="G334" s="246">
        <v>1</v>
      </c>
      <c r="H334" s="247">
        <v>4484.65</v>
      </c>
      <c r="I334" s="248">
        <v>3761.41</v>
      </c>
      <c r="J334" s="249">
        <v>306</v>
      </c>
      <c r="K334" s="94" t="s">
        <v>484</v>
      </c>
      <c r="L334" s="116">
        <f t="shared" si="32"/>
        <v>2888866.17</v>
      </c>
      <c r="M334" s="116">
        <v>788982.24</v>
      </c>
      <c r="N334" s="242">
        <v>531198.94</v>
      </c>
      <c r="O334" s="242">
        <v>840517.82</v>
      </c>
      <c r="P334" s="116">
        <v>728167.17</v>
      </c>
      <c r="Q334" s="77">
        <f t="shared" si="33"/>
        <v>644.1675872141639</v>
      </c>
      <c r="R334" s="77">
        <v>14047.81</v>
      </c>
      <c r="S334" s="59" t="s">
        <v>305</v>
      </c>
      <c r="T334" s="62">
        <v>5.2</v>
      </c>
      <c r="U334" s="161"/>
      <c r="V334" s="161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</row>
    <row r="335" spans="1:42" s="63" customFormat="1" ht="90">
      <c r="A335" s="61">
        <v>262</v>
      </c>
      <c r="B335" s="75" t="s">
        <v>123</v>
      </c>
      <c r="C335" s="243">
        <v>1958</v>
      </c>
      <c r="D335" s="244">
        <v>2006</v>
      </c>
      <c r="E335" s="245" t="s">
        <v>269</v>
      </c>
      <c r="F335" s="246">
        <v>5</v>
      </c>
      <c r="G335" s="246">
        <v>3</v>
      </c>
      <c r="H335" s="247">
        <v>2987.7</v>
      </c>
      <c r="I335" s="248">
        <v>2000.6</v>
      </c>
      <c r="J335" s="249">
        <v>90</v>
      </c>
      <c r="K335" s="250" t="s">
        <v>653</v>
      </c>
      <c r="L335" s="116">
        <f t="shared" si="32"/>
        <v>1389755</v>
      </c>
      <c r="M335" s="116">
        <v>379558</v>
      </c>
      <c r="N335" s="242">
        <v>255545</v>
      </c>
      <c r="O335" s="242">
        <v>404351</v>
      </c>
      <c r="P335" s="116">
        <v>350301</v>
      </c>
      <c r="Q335" s="77">
        <f t="shared" si="33"/>
        <v>465.1588178197276</v>
      </c>
      <c r="R335" s="77">
        <v>14047.81</v>
      </c>
      <c r="S335" s="59" t="s">
        <v>604</v>
      </c>
      <c r="T335" s="62">
        <v>5.2</v>
      </c>
      <c r="U335" s="161"/>
      <c r="V335" s="161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</row>
    <row r="336" spans="1:42" s="63" customFormat="1" ht="75">
      <c r="A336" s="61">
        <v>263</v>
      </c>
      <c r="B336" s="80" t="s">
        <v>491</v>
      </c>
      <c r="C336" s="243">
        <v>1952</v>
      </c>
      <c r="D336" s="244">
        <v>2009</v>
      </c>
      <c r="E336" s="245" t="s">
        <v>269</v>
      </c>
      <c r="F336" s="246">
        <v>3</v>
      </c>
      <c r="G336" s="246">
        <v>3</v>
      </c>
      <c r="H336" s="247">
        <v>2169.92</v>
      </c>
      <c r="I336" s="248">
        <v>1523.32</v>
      </c>
      <c r="J336" s="249">
        <v>77</v>
      </c>
      <c r="K336" s="250" t="s">
        <v>620</v>
      </c>
      <c r="L336" s="116">
        <f t="shared" si="32"/>
        <v>1245853</v>
      </c>
      <c r="M336" s="116">
        <v>340256.67</v>
      </c>
      <c r="N336" s="242">
        <v>229084.85</v>
      </c>
      <c r="O336" s="242">
        <v>362481.86</v>
      </c>
      <c r="P336" s="116">
        <v>314029.62</v>
      </c>
      <c r="Q336" s="77">
        <f t="shared" si="33"/>
        <v>574.1469731603008</v>
      </c>
      <c r="R336" s="77">
        <v>14047.81</v>
      </c>
      <c r="S336" s="59" t="s">
        <v>305</v>
      </c>
      <c r="T336" s="62">
        <v>5.2</v>
      </c>
      <c r="U336" s="161"/>
      <c r="V336" s="161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</row>
    <row r="337" spans="1:42" s="63" customFormat="1" ht="45">
      <c r="A337" s="61">
        <v>264</v>
      </c>
      <c r="B337" s="75" t="s">
        <v>492</v>
      </c>
      <c r="C337" s="243">
        <v>1954</v>
      </c>
      <c r="D337" s="244">
        <v>2007</v>
      </c>
      <c r="E337" s="245" t="s">
        <v>269</v>
      </c>
      <c r="F337" s="246">
        <v>4</v>
      </c>
      <c r="G337" s="246">
        <v>3</v>
      </c>
      <c r="H337" s="247">
        <v>2636.57</v>
      </c>
      <c r="I337" s="248">
        <v>1878.74</v>
      </c>
      <c r="J337" s="249">
        <v>91</v>
      </c>
      <c r="K337" s="94" t="s">
        <v>523</v>
      </c>
      <c r="L337" s="116">
        <f t="shared" si="32"/>
        <v>378158.56999999995</v>
      </c>
      <c r="M337" s="116">
        <v>103279.37</v>
      </c>
      <c r="N337" s="242">
        <v>69535.03</v>
      </c>
      <c r="O337" s="242">
        <v>110025.76</v>
      </c>
      <c r="P337" s="116">
        <v>95318.41</v>
      </c>
      <c r="Q337" s="77">
        <f t="shared" si="33"/>
        <v>143.42823061781024</v>
      </c>
      <c r="R337" s="77">
        <v>14047.81</v>
      </c>
      <c r="S337" s="59" t="s">
        <v>305</v>
      </c>
      <c r="T337" s="62">
        <v>5.2</v>
      </c>
      <c r="U337" s="161"/>
      <c r="V337" s="161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</row>
    <row r="338" spans="1:42" s="63" customFormat="1" ht="105">
      <c r="A338" s="61">
        <v>265</v>
      </c>
      <c r="B338" s="80" t="s">
        <v>493</v>
      </c>
      <c r="C338" s="243">
        <v>1957</v>
      </c>
      <c r="D338" s="244"/>
      <c r="E338" s="245" t="s">
        <v>269</v>
      </c>
      <c r="F338" s="246">
        <v>5</v>
      </c>
      <c r="G338" s="246">
        <v>3</v>
      </c>
      <c r="H338" s="247">
        <v>4253.49</v>
      </c>
      <c r="I338" s="248">
        <v>3172.29</v>
      </c>
      <c r="J338" s="249">
        <v>122</v>
      </c>
      <c r="K338" s="94" t="s">
        <v>485</v>
      </c>
      <c r="L338" s="116">
        <f t="shared" si="32"/>
        <v>2403184.27</v>
      </c>
      <c r="M338" s="116">
        <v>656336.54</v>
      </c>
      <c r="N338" s="242">
        <v>441892.77</v>
      </c>
      <c r="O338" s="242">
        <v>699209.24</v>
      </c>
      <c r="P338" s="116">
        <v>605745.72</v>
      </c>
      <c r="Q338" s="77">
        <f t="shared" si="33"/>
        <v>564.9911649022332</v>
      </c>
      <c r="R338" s="77">
        <v>14047.81</v>
      </c>
      <c r="S338" s="59" t="s">
        <v>305</v>
      </c>
      <c r="T338" s="62">
        <v>5.2</v>
      </c>
      <c r="U338" s="161"/>
      <c r="V338" s="161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</row>
    <row r="339" spans="1:42" s="63" customFormat="1" ht="90">
      <c r="A339" s="61">
        <v>266</v>
      </c>
      <c r="B339" s="75" t="s">
        <v>494</v>
      </c>
      <c r="C339" s="243">
        <v>1952</v>
      </c>
      <c r="D339" s="244">
        <v>2009</v>
      </c>
      <c r="E339" s="245" t="s">
        <v>269</v>
      </c>
      <c r="F339" s="246">
        <v>4</v>
      </c>
      <c r="G339" s="246">
        <v>3</v>
      </c>
      <c r="H339" s="247">
        <v>2729.03</v>
      </c>
      <c r="I339" s="248">
        <v>2252.64</v>
      </c>
      <c r="J339" s="249">
        <v>110</v>
      </c>
      <c r="K339" s="94" t="s">
        <v>486</v>
      </c>
      <c r="L339" s="116">
        <f t="shared" si="32"/>
        <v>1432502.12</v>
      </c>
      <c r="M339" s="116">
        <v>391232.61</v>
      </c>
      <c r="N339" s="242">
        <v>263405.39</v>
      </c>
      <c r="O339" s="242">
        <v>416788.39</v>
      </c>
      <c r="P339" s="116">
        <v>361075.73</v>
      </c>
      <c r="Q339" s="77">
        <f t="shared" si="33"/>
        <v>524.912558674694</v>
      </c>
      <c r="R339" s="77">
        <v>14047.81</v>
      </c>
      <c r="S339" s="59" t="s">
        <v>305</v>
      </c>
      <c r="T339" s="62">
        <v>5.2</v>
      </c>
      <c r="U339" s="161"/>
      <c r="V339" s="161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</row>
    <row r="340" spans="1:42" s="63" customFormat="1" ht="234" customHeight="1">
      <c r="A340" s="61">
        <v>267</v>
      </c>
      <c r="B340" s="75" t="s">
        <v>495</v>
      </c>
      <c r="C340" s="243">
        <v>1959</v>
      </c>
      <c r="D340" s="244"/>
      <c r="E340" s="245" t="s">
        <v>269</v>
      </c>
      <c r="F340" s="246">
        <v>5</v>
      </c>
      <c r="G340" s="246">
        <v>4</v>
      </c>
      <c r="H340" s="247">
        <v>2870.3</v>
      </c>
      <c r="I340" s="248">
        <v>2259.2</v>
      </c>
      <c r="J340" s="249">
        <v>78</v>
      </c>
      <c r="K340" s="250" t="s">
        <v>14</v>
      </c>
      <c r="L340" s="116">
        <f t="shared" si="32"/>
        <v>4915455.43</v>
      </c>
      <c r="M340" s="116">
        <v>1362471.69</v>
      </c>
      <c r="N340" s="242">
        <v>917314.38</v>
      </c>
      <c r="O340" s="242">
        <v>1433805.09</v>
      </c>
      <c r="P340" s="116">
        <v>1201864.27</v>
      </c>
      <c r="Q340" s="77">
        <f t="shared" si="33"/>
        <v>1712.5232310211475</v>
      </c>
      <c r="R340" s="77">
        <v>14047.81</v>
      </c>
      <c r="S340" s="59" t="s">
        <v>305</v>
      </c>
      <c r="T340" s="62">
        <v>5.2</v>
      </c>
      <c r="U340" s="161"/>
      <c r="V340" s="161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</row>
    <row r="341" spans="1:42" s="63" customFormat="1" ht="75">
      <c r="A341" s="61">
        <v>268</v>
      </c>
      <c r="B341" s="75" t="s">
        <v>496</v>
      </c>
      <c r="C341" s="243">
        <v>1952</v>
      </c>
      <c r="D341" s="244">
        <v>2009</v>
      </c>
      <c r="E341" s="245" t="s">
        <v>269</v>
      </c>
      <c r="F341" s="246">
        <v>3</v>
      </c>
      <c r="G341" s="246">
        <v>3</v>
      </c>
      <c r="H341" s="245">
        <v>2007.2</v>
      </c>
      <c r="I341" s="248">
        <v>1636</v>
      </c>
      <c r="J341" s="249">
        <v>57</v>
      </c>
      <c r="K341" s="94" t="s">
        <v>618</v>
      </c>
      <c r="L341" s="116">
        <f t="shared" si="32"/>
        <v>959546.0700000001</v>
      </c>
      <c r="M341" s="116">
        <v>262062.83</v>
      </c>
      <c r="N341" s="242">
        <v>176439.67</v>
      </c>
      <c r="O341" s="242">
        <v>279180.55</v>
      </c>
      <c r="P341" s="116">
        <v>241863.02</v>
      </c>
      <c r="Q341" s="77">
        <f t="shared" si="33"/>
        <v>478.0520476285373</v>
      </c>
      <c r="R341" s="77">
        <v>14047.81</v>
      </c>
      <c r="S341" s="59" t="s">
        <v>305</v>
      </c>
      <c r="T341" s="62">
        <v>5.2</v>
      </c>
      <c r="U341" s="161"/>
      <c r="V341" s="161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</row>
    <row r="342" spans="1:42" s="63" customFormat="1" ht="193.5" customHeight="1">
      <c r="A342" s="61">
        <v>269</v>
      </c>
      <c r="B342" s="80" t="s">
        <v>124</v>
      </c>
      <c r="C342" s="243">
        <v>1953</v>
      </c>
      <c r="D342" s="244"/>
      <c r="E342" s="245" t="s">
        <v>269</v>
      </c>
      <c r="F342" s="246">
        <v>3</v>
      </c>
      <c r="G342" s="246">
        <v>3</v>
      </c>
      <c r="H342" s="247">
        <v>1261.79</v>
      </c>
      <c r="I342" s="248">
        <v>538.56</v>
      </c>
      <c r="J342" s="249">
        <v>57</v>
      </c>
      <c r="K342" s="94" t="s">
        <v>487</v>
      </c>
      <c r="L342" s="116">
        <f t="shared" si="32"/>
        <v>1298105.63</v>
      </c>
      <c r="M342" s="116">
        <v>354527.04</v>
      </c>
      <c r="N342" s="242">
        <v>238693.62</v>
      </c>
      <c r="O342" s="242">
        <v>377684.9</v>
      </c>
      <c r="P342" s="116">
        <v>327200.07</v>
      </c>
      <c r="Q342" s="77">
        <f t="shared" si="33"/>
        <v>1028.7810412192202</v>
      </c>
      <c r="R342" s="77">
        <v>14047.81</v>
      </c>
      <c r="S342" s="59" t="s">
        <v>305</v>
      </c>
      <c r="T342" s="62">
        <v>5.2</v>
      </c>
      <c r="U342" s="161"/>
      <c r="V342" s="161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</row>
    <row r="343" spans="1:42" s="63" customFormat="1" ht="90">
      <c r="A343" s="61">
        <v>270</v>
      </c>
      <c r="B343" s="80" t="s">
        <v>125</v>
      </c>
      <c r="C343" s="243">
        <v>1943</v>
      </c>
      <c r="D343" s="244"/>
      <c r="E343" s="245" t="s">
        <v>269</v>
      </c>
      <c r="F343" s="246">
        <v>2</v>
      </c>
      <c r="G343" s="246">
        <v>2</v>
      </c>
      <c r="H343" s="247">
        <v>307.7</v>
      </c>
      <c r="I343" s="248">
        <v>307.7</v>
      </c>
      <c r="J343" s="249">
        <v>19</v>
      </c>
      <c r="K343" s="250" t="s">
        <v>15</v>
      </c>
      <c r="L343" s="116">
        <f t="shared" si="32"/>
        <v>164290.29</v>
      </c>
      <c r="M343" s="116">
        <v>44869.65</v>
      </c>
      <c r="N343" s="242">
        <v>30209.45</v>
      </c>
      <c r="O343" s="242">
        <v>47800.44</v>
      </c>
      <c r="P343" s="116">
        <v>41410.75</v>
      </c>
      <c r="Q343" s="77">
        <f t="shared" si="33"/>
        <v>533.9300942476439</v>
      </c>
      <c r="R343" s="77">
        <v>14047.81</v>
      </c>
      <c r="S343" s="59" t="s">
        <v>305</v>
      </c>
      <c r="T343" s="62">
        <v>5.2</v>
      </c>
      <c r="U343" s="161"/>
      <c r="V343" s="161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</row>
    <row r="344" spans="1:42" s="63" customFormat="1" ht="105">
      <c r="A344" s="61">
        <v>271</v>
      </c>
      <c r="B344" s="80" t="s">
        <v>126</v>
      </c>
      <c r="C344" s="243">
        <v>1951</v>
      </c>
      <c r="D344" s="244"/>
      <c r="E344" s="245" t="s">
        <v>269</v>
      </c>
      <c r="F344" s="246">
        <v>3</v>
      </c>
      <c r="G344" s="246">
        <v>3</v>
      </c>
      <c r="H344" s="247">
        <v>1330.3</v>
      </c>
      <c r="I344" s="248">
        <v>1185.9</v>
      </c>
      <c r="J344" s="249">
        <v>68</v>
      </c>
      <c r="K344" s="94" t="s">
        <v>534</v>
      </c>
      <c r="L344" s="116">
        <f t="shared" si="32"/>
        <v>773623.2799999999</v>
      </c>
      <c r="M344" s="116">
        <v>211285.11</v>
      </c>
      <c r="N344" s="242">
        <v>142252.58</v>
      </c>
      <c r="O344" s="242">
        <v>225086.33</v>
      </c>
      <c r="P344" s="116">
        <v>194999.26</v>
      </c>
      <c r="Q344" s="77">
        <f t="shared" si="33"/>
        <v>581.5404645568668</v>
      </c>
      <c r="R344" s="77">
        <v>14047.81</v>
      </c>
      <c r="S344" s="59" t="s">
        <v>305</v>
      </c>
      <c r="T344" s="62">
        <v>5.2</v>
      </c>
      <c r="U344" s="161"/>
      <c r="V344" s="161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</row>
    <row r="345" spans="1:42" s="63" customFormat="1" ht="45">
      <c r="A345" s="61">
        <v>272</v>
      </c>
      <c r="B345" s="75" t="s">
        <v>127</v>
      </c>
      <c r="C345" s="243">
        <v>1959</v>
      </c>
      <c r="D345" s="244">
        <v>2009</v>
      </c>
      <c r="E345" s="245" t="s">
        <v>269</v>
      </c>
      <c r="F345" s="246">
        <v>5</v>
      </c>
      <c r="G345" s="246">
        <v>3</v>
      </c>
      <c r="H345" s="247">
        <v>2810.52</v>
      </c>
      <c r="I345" s="248">
        <v>1887.68</v>
      </c>
      <c r="J345" s="249">
        <v>97</v>
      </c>
      <c r="K345" s="94" t="s">
        <v>607</v>
      </c>
      <c r="L345" s="116">
        <f t="shared" si="32"/>
        <v>731724.91</v>
      </c>
      <c r="M345" s="116">
        <v>199842.47</v>
      </c>
      <c r="N345" s="242">
        <v>134548.07</v>
      </c>
      <c r="O345" s="242">
        <v>212895.99</v>
      </c>
      <c r="P345" s="116">
        <v>184438.38</v>
      </c>
      <c r="Q345" s="77">
        <f aca="true" t="shared" si="34" ref="Q345:Q370">L345/H345</f>
        <v>260.3521447988273</v>
      </c>
      <c r="R345" s="77">
        <v>14047.81</v>
      </c>
      <c r="S345" s="59" t="s">
        <v>305</v>
      </c>
      <c r="T345" s="62">
        <v>5.2</v>
      </c>
      <c r="U345" s="161"/>
      <c r="V345" s="161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</row>
    <row r="346" spans="1:42" s="63" customFormat="1" ht="60">
      <c r="A346" s="61">
        <v>273</v>
      </c>
      <c r="B346" s="80" t="s">
        <v>128</v>
      </c>
      <c r="C346" s="243">
        <v>1959</v>
      </c>
      <c r="D346" s="244">
        <v>2006</v>
      </c>
      <c r="E346" s="245" t="s">
        <v>269</v>
      </c>
      <c r="F346" s="246">
        <v>5</v>
      </c>
      <c r="G346" s="246">
        <v>2</v>
      </c>
      <c r="H346" s="247">
        <v>1653.21</v>
      </c>
      <c r="I346" s="248">
        <v>1524.51</v>
      </c>
      <c r="J346" s="249">
        <v>83</v>
      </c>
      <c r="K346" s="94" t="s">
        <v>329</v>
      </c>
      <c r="L346" s="116">
        <f t="shared" si="32"/>
        <v>525162.85</v>
      </c>
      <c r="M346" s="116">
        <v>143428.1</v>
      </c>
      <c r="N346" s="242">
        <v>96565.68</v>
      </c>
      <c r="O346" s="242">
        <v>152796.61</v>
      </c>
      <c r="P346" s="116">
        <v>132372.46</v>
      </c>
      <c r="Q346" s="77">
        <f t="shared" si="34"/>
        <v>317.66251716357874</v>
      </c>
      <c r="R346" s="77">
        <v>14047.81</v>
      </c>
      <c r="S346" s="59" t="s">
        <v>305</v>
      </c>
      <c r="T346" s="62">
        <v>5.2</v>
      </c>
      <c r="U346" s="161"/>
      <c r="V346" s="161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</row>
    <row r="347" spans="1:42" s="123" customFormat="1" ht="90">
      <c r="A347" s="61">
        <v>274</v>
      </c>
      <c r="B347" s="75" t="s">
        <v>129</v>
      </c>
      <c r="C347" s="134">
        <v>1956</v>
      </c>
      <c r="D347" s="92"/>
      <c r="E347" s="134" t="s">
        <v>269</v>
      </c>
      <c r="F347" s="134">
        <v>3</v>
      </c>
      <c r="G347" s="134">
        <v>2</v>
      </c>
      <c r="H347" s="92">
        <v>1090.7</v>
      </c>
      <c r="I347" s="116">
        <v>849.3</v>
      </c>
      <c r="J347" s="115">
        <v>52</v>
      </c>
      <c r="K347" s="134" t="s">
        <v>443</v>
      </c>
      <c r="L347" s="116">
        <f aca="true" t="shared" si="35" ref="L347:L367">M347+N347+O347+P347</f>
        <v>563870.47</v>
      </c>
      <c r="M347" s="116">
        <v>153999.37</v>
      </c>
      <c r="N347" s="116">
        <v>103683.64</v>
      </c>
      <c r="O347" s="116">
        <v>164058.45</v>
      </c>
      <c r="P347" s="116">
        <v>142129.01</v>
      </c>
      <c r="Q347" s="77">
        <f t="shared" si="34"/>
        <v>516.9803520674795</v>
      </c>
      <c r="R347" s="77">
        <v>14047.81</v>
      </c>
      <c r="S347" s="59" t="s">
        <v>305</v>
      </c>
      <c r="T347" s="62">
        <v>5.2</v>
      </c>
      <c r="U347" s="161"/>
      <c r="V347" s="161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</row>
    <row r="348" spans="1:42" s="126" customFormat="1" ht="90">
      <c r="A348" s="61">
        <v>275</v>
      </c>
      <c r="B348" s="80" t="s">
        <v>130</v>
      </c>
      <c r="C348" s="134">
        <v>1956</v>
      </c>
      <c r="D348" s="92"/>
      <c r="E348" s="138" t="s">
        <v>269</v>
      </c>
      <c r="F348" s="134">
        <v>3</v>
      </c>
      <c r="G348" s="134">
        <v>2</v>
      </c>
      <c r="H348" s="92">
        <v>1072.1</v>
      </c>
      <c r="I348" s="116">
        <v>951.4</v>
      </c>
      <c r="J348" s="115">
        <v>54</v>
      </c>
      <c r="K348" s="72" t="s">
        <v>608</v>
      </c>
      <c r="L348" s="116">
        <f t="shared" si="35"/>
        <v>563019.47</v>
      </c>
      <c r="M348" s="116">
        <v>153767.1</v>
      </c>
      <c r="N348" s="116">
        <v>103527.17</v>
      </c>
      <c r="O348" s="116">
        <v>163810.83</v>
      </c>
      <c r="P348" s="116">
        <v>141914.37</v>
      </c>
      <c r="Q348" s="77">
        <f t="shared" si="34"/>
        <v>525.1557410689302</v>
      </c>
      <c r="R348" s="77">
        <v>14047.81</v>
      </c>
      <c r="S348" s="59" t="s">
        <v>305</v>
      </c>
      <c r="T348" s="62">
        <v>5.2</v>
      </c>
      <c r="U348" s="161"/>
      <c r="V348" s="161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</row>
    <row r="349" spans="1:42" s="63" customFormat="1" ht="105">
      <c r="A349" s="61">
        <v>276</v>
      </c>
      <c r="B349" s="80" t="s">
        <v>131</v>
      </c>
      <c r="C349" s="134">
        <v>1959</v>
      </c>
      <c r="D349" s="92"/>
      <c r="E349" s="138" t="s">
        <v>269</v>
      </c>
      <c r="F349" s="134">
        <v>3</v>
      </c>
      <c r="G349" s="134">
        <v>2</v>
      </c>
      <c r="H349" s="91">
        <v>722.4</v>
      </c>
      <c r="I349" s="116">
        <v>508.8</v>
      </c>
      <c r="J349" s="115">
        <v>75</v>
      </c>
      <c r="K349" s="72" t="s">
        <v>25</v>
      </c>
      <c r="L349" s="116">
        <f t="shared" si="35"/>
        <v>1030572.0800000001</v>
      </c>
      <c r="M349" s="116">
        <v>281460.63</v>
      </c>
      <c r="N349" s="116">
        <v>189500.51</v>
      </c>
      <c r="O349" s="116">
        <v>299845.66</v>
      </c>
      <c r="P349" s="116">
        <v>259765.28</v>
      </c>
      <c r="Q349" s="77">
        <f t="shared" si="34"/>
        <v>1426.5947951273533</v>
      </c>
      <c r="R349" s="77">
        <v>14047.81</v>
      </c>
      <c r="S349" s="59" t="s">
        <v>305</v>
      </c>
      <c r="T349" s="62">
        <v>5.2</v>
      </c>
      <c r="U349" s="161"/>
      <c r="V349" s="161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</row>
    <row r="350" spans="1:42" s="63" customFormat="1" ht="105">
      <c r="A350" s="61">
        <v>277</v>
      </c>
      <c r="B350" s="80" t="s">
        <v>132</v>
      </c>
      <c r="C350" s="134">
        <v>1959</v>
      </c>
      <c r="D350" s="92"/>
      <c r="E350" s="138" t="s">
        <v>269</v>
      </c>
      <c r="F350" s="134">
        <v>3</v>
      </c>
      <c r="G350" s="134">
        <v>2</v>
      </c>
      <c r="H350" s="91">
        <v>732.4</v>
      </c>
      <c r="I350" s="116">
        <v>348.4</v>
      </c>
      <c r="J350" s="115">
        <v>64</v>
      </c>
      <c r="K350" s="72" t="s">
        <v>24</v>
      </c>
      <c r="L350" s="116">
        <f t="shared" si="35"/>
        <v>1048541.94</v>
      </c>
      <c r="M350" s="116">
        <v>286368.76</v>
      </c>
      <c r="N350" s="116">
        <v>192804.53</v>
      </c>
      <c r="O350" s="116">
        <v>305073.91</v>
      </c>
      <c r="P350" s="116">
        <v>264294.74</v>
      </c>
      <c r="Q350" s="77">
        <f t="shared" si="34"/>
        <v>1431.6520207536864</v>
      </c>
      <c r="R350" s="77">
        <v>14047.81</v>
      </c>
      <c r="S350" s="59" t="s">
        <v>305</v>
      </c>
      <c r="T350" s="62">
        <v>5.2</v>
      </c>
      <c r="U350" s="161"/>
      <c r="V350" s="161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</row>
    <row r="351" spans="1:42" s="63" customFormat="1" ht="105">
      <c r="A351" s="61">
        <v>278</v>
      </c>
      <c r="B351" s="80" t="s">
        <v>133</v>
      </c>
      <c r="C351" s="134">
        <v>1957</v>
      </c>
      <c r="D351" s="92"/>
      <c r="E351" s="138" t="s">
        <v>269</v>
      </c>
      <c r="F351" s="134">
        <v>3</v>
      </c>
      <c r="G351" s="134">
        <v>1</v>
      </c>
      <c r="H351" s="92">
        <v>1320.68</v>
      </c>
      <c r="I351" s="116">
        <v>625.47</v>
      </c>
      <c r="J351" s="115">
        <v>162</v>
      </c>
      <c r="K351" s="72" t="s">
        <v>24</v>
      </c>
      <c r="L351" s="116">
        <f t="shared" si="35"/>
        <v>686789.15</v>
      </c>
      <c r="M351" s="116">
        <v>187569.84</v>
      </c>
      <c r="N351" s="116">
        <v>126285.46</v>
      </c>
      <c r="O351" s="116">
        <v>199821.94</v>
      </c>
      <c r="P351" s="116">
        <v>173111.91</v>
      </c>
      <c r="Q351" s="77">
        <f t="shared" si="34"/>
        <v>520.0269179513584</v>
      </c>
      <c r="R351" s="77">
        <v>14047.81</v>
      </c>
      <c r="S351" s="59" t="s">
        <v>305</v>
      </c>
      <c r="T351" s="62">
        <v>5.2</v>
      </c>
      <c r="U351" s="161"/>
      <c r="V351" s="161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</row>
    <row r="352" spans="1:42" s="63" customFormat="1" ht="45">
      <c r="A352" s="61">
        <v>279</v>
      </c>
      <c r="B352" s="80" t="s">
        <v>134</v>
      </c>
      <c r="C352" s="134">
        <v>1958</v>
      </c>
      <c r="D352" s="92"/>
      <c r="E352" s="138" t="s">
        <v>269</v>
      </c>
      <c r="F352" s="134">
        <v>5</v>
      </c>
      <c r="G352" s="134">
        <v>1</v>
      </c>
      <c r="H352" s="92">
        <v>6419.31</v>
      </c>
      <c r="I352" s="116">
        <v>2583.03</v>
      </c>
      <c r="J352" s="115">
        <v>389</v>
      </c>
      <c r="K352" s="72" t="s">
        <v>26</v>
      </c>
      <c r="L352" s="116">
        <f t="shared" si="35"/>
        <v>545464.8300000001</v>
      </c>
      <c r="M352" s="116">
        <v>148972.65</v>
      </c>
      <c r="N352" s="116">
        <v>100298.99</v>
      </c>
      <c r="O352" s="116">
        <v>158703.42</v>
      </c>
      <c r="P352" s="116">
        <v>137489.77</v>
      </c>
      <c r="Q352" s="77">
        <f t="shared" si="34"/>
        <v>84.97250171747432</v>
      </c>
      <c r="R352" s="77">
        <v>14047.81</v>
      </c>
      <c r="S352" s="59" t="s">
        <v>305</v>
      </c>
      <c r="T352" s="62">
        <v>5.2</v>
      </c>
      <c r="U352" s="161"/>
      <c r="V352" s="161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</row>
    <row r="353" spans="1:42" s="63" customFormat="1" ht="45">
      <c r="A353" s="61">
        <v>280</v>
      </c>
      <c r="B353" s="80" t="s">
        <v>135</v>
      </c>
      <c r="C353" s="134">
        <v>1956</v>
      </c>
      <c r="D353" s="92"/>
      <c r="E353" s="138" t="s">
        <v>269</v>
      </c>
      <c r="F353" s="134">
        <v>3</v>
      </c>
      <c r="G353" s="134">
        <v>2</v>
      </c>
      <c r="H353" s="92">
        <v>1068.43</v>
      </c>
      <c r="I353" s="116">
        <v>715.41</v>
      </c>
      <c r="J353" s="115">
        <v>73</v>
      </c>
      <c r="K353" s="72" t="s">
        <v>271</v>
      </c>
      <c r="L353" s="116">
        <f t="shared" si="35"/>
        <v>238287.80000000002</v>
      </c>
      <c r="M353" s="116">
        <v>65079.15</v>
      </c>
      <c r="N353" s="116">
        <v>43815.93</v>
      </c>
      <c r="O353" s="116">
        <v>69330</v>
      </c>
      <c r="P353" s="116">
        <v>60062.72</v>
      </c>
      <c r="Q353" s="77">
        <f t="shared" si="34"/>
        <v>223.02612244133917</v>
      </c>
      <c r="R353" s="77">
        <v>14047.81</v>
      </c>
      <c r="S353" s="59" t="s">
        <v>305</v>
      </c>
      <c r="T353" s="62">
        <v>5.2</v>
      </c>
      <c r="U353" s="161"/>
      <c r="V353" s="161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</row>
    <row r="354" spans="1:42" s="63" customFormat="1" ht="45">
      <c r="A354" s="61">
        <v>281</v>
      </c>
      <c r="B354" s="80" t="s">
        <v>136</v>
      </c>
      <c r="C354" s="134">
        <v>1956</v>
      </c>
      <c r="D354" s="92"/>
      <c r="E354" s="138" t="s">
        <v>269</v>
      </c>
      <c r="F354" s="134">
        <v>3</v>
      </c>
      <c r="G354" s="134">
        <v>2</v>
      </c>
      <c r="H354" s="92">
        <v>1076.3</v>
      </c>
      <c r="I354" s="116">
        <v>852.7</v>
      </c>
      <c r="J354" s="115">
        <v>45</v>
      </c>
      <c r="K354" s="72" t="s">
        <v>26</v>
      </c>
      <c r="L354" s="116">
        <f t="shared" si="35"/>
        <v>708832.3</v>
      </c>
      <c r="M354" s="116">
        <v>193590.23</v>
      </c>
      <c r="N354" s="116">
        <v>130338.74</v>
      </c>
      <c r="O354" s="116">
        <v>206234.96</v>
      </c>
      <c r="P354" s="116">
        <v>178668.37</v>
      </c>
      <c r="Q354" s="77">
        <f t="shared" si="34"/>
        <v>658.5824584223731</v>
      </c>
      <c r="R354" s="77">
        <v>14047.81</v>
      </c>
      <c r="S354" s="59" t="s">
        <v>305</v>
      </c>
      <c r="T354" s="62">
        <v>5.2</v>
      </c>
      <c r="U354" s="161"/>
      <c r="V354" s="161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</row>
    <row r="355" spans="1:42" s="63" customFormat="1" ht="63" customHeight="1">
      <c r="A355" s="61">
        <v>282</v>
      </c>
      <c r="B355" s="80" t="s">
        <v>137</v>
      </c>
      <c r="C355" s="134">
        <v>1955</v>
      </c>
      <c r="D355" s="251" t="s">
        <v>142</v>
      </c>
      <c r="E355" s="91" t="s">
        <v>269</v>
      </c>
      <c r="F355" s="93">
        <v>4</v>
      </c>
      <c r="G355" s="134">
        <v>2</v>
      </c>
      <c r="H355" s="92">
        <v>1378.8</v>
      </c>
      <c r="I355" s="116">
        <v>1378.8</v>
      </c>
      <c r="J355" s="115">
        <v>27</v>
      </c>
      <c r="K355" s="136" t="s">
        <v>271</v>
      </c>
      <c r="L355" s="116">
        <f t="shared" si="35"/>
        <v>261029.54</v>
      </c>
      <c r="M355" s="116">
        <v>71290.18</v>
      </c>
      <c r="N355" s="242">
        <v>47997.46</v>
      </c>
      <c r="O355" s="242">
        <v>75946.74</v>
      </c>
      <c r="P355" s="116">
        <v>65795.16</v>
      </c>
      <c r="Q355" s="77">
        <f t="shared" si="34"/>
        <v>189.31646359152887</v>
      </c>
      <c r="R355" s="77">
        <v>14047.81</v>
      </c>
      <c r="S355" s="59" t="s">
        <v>305</v>
      </c>
      <c r="T355" s="62">
        <v>5.2</v>
      </c>
      <c r="U355" s="161"/>
      <c r="V355" s="161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</row>
    <row r="356" spans="1:42" s="63" customFormat="1" ht="60">
      <c r="A356" s="61">
        <v>283</v>
      </c>
      <c r="B356" s="80" t="s">
        <v>138</v>
      </c>
      <c r="C356" s="94">
        <v>1958</v>
      </c>
      <c r="D356" s="134">
        <v>2009</v>
      </c>
      <c r="E356" s="138" t="s">
        <v>269</v>
      </c>
      <c r="F356" s="134">
        <v>2</v>
      </c>
      <c r="G356" s="134">
        <v>1</v>
      </c>
      <c r="H356" s="91">
        <v>489.19</v>
      </c>
      <c r="I356" s="116">
        <v>201.5</v>
      </c>
      <c r="J356" s="115">
        <v>40</v>
      </c>
      <c r="K356" s="72" t="s">
        <v>535</v>
      </c>
      <c r="L356" s="116">
        <f t="shared" si="35"/>
        <v>259015.04</v>
      </c>
      <c r="M356" s="116">
        <v>70740.06</v>
      </c>
      <c r="N356" s="116">
        <v>47626.92</v>
      </c>
      <c r="O356" s="116">
        <v>75361.03</v>
      </c>
      <c r="P356" s="116">
        <v>65287.03</v>
      </c>
      <c r="Q356" s="77">
        <f t="shared" si="34"/>
        <v>529.4773809767166</v>
      </c>
      <c r="R356" s="77">
        <v>14047.81</v>
      </c>
      <c r="S356" s="59" t="s">
        <v>305</v>
      </c>
      <c r="T356" s="62">
        <v>5.2</v>
      </c>
      <c r="U356" s="161"/>
      <c r="V356" s="161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</row>
    <row r="357" spans="1:45" s="123" customFormat="1" ht="45">
      <c r="A357" s="61">
        <v>284</v>
      </c>
      <c r="B357" s="80" t="s">
        <v>139</v>
      </c>
      <c r="C357" s="94">
        <v>1956</v>
      </c>
      <c r="D357" s="134">
        <v>2009</v>
      </c>
      <c r="E357" s="134" t="s">
        <v>269</v>
      </c>
      <c r="F357" s="134">
        <v>2</v>
      </c>
      <c r="G357" s="134">
        <v>1</v>
      </c>
      <c r="H357" s="91">
        <v>494.79</v>
      </c>
      <c r="I357" s="116">
        <v>440.89</v>
      </c>
      <c r="J357" s="115">
        <v>31</v>
      </c>
      <c r="K357" s="72" t="s">
        <v>536</v>
      </c>
      <c r="L357" s="116">
        <f t="shared" si="35"/>
        <v>282575.02999999997</v>
      </c>
      <c r="M357" s="116">
        <v>77174.74</v>
      </c>
      <c r="N357" s="116">
        <v>51959.47</v>
      </c>
      <c r="O357" s="116">
        <v>82215.53</v>
      </c>
      <c r="P357" s="116">
        <v>71225.29</v>
      </c>
      <c r="Q357" s="77">
        <f t="shared" si="34"/>
        <v>571.1009317084015</v>
      </c>
      <c r="R357" s="77">
        <v>14047.81</v>
      </c>
      <c r="S357" s="59" t="s">
        <v>305</v>
      </c>
      <c r="T357" s="62">
        <v>5.2</v>
      </c>
      <c r="U357" s="161"/>
      <c r="V357" s="161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24"/>
      <c r="AR357" s="124"/>
      <c r="AS357" s="124"/>
    </row>
    <row r="358" spans="1:45" s="126" customFormat="1" ht="105">
      <c r="A358" s="61">
        <v>285</v>
      </c>
      <c r="B358" s="80" t="s">
        <v>140</v>
      </c>
      <c r="C358" s="94">
        <v>1957</v>
      </c>
      <c r="D358" s="134"/>
      <c r="E358" s="138" t="s">
        <v>269</v>
      </c>
      <c r="F358" s="134">
        <v>3</v>
      </c>
      <c r="G358" s="134">
        <v>1</v>
      </c>
      <c r="H358" s="92">
        <v>1084.25</v>
      </c>
      <c r="I358" s="116">
        <v>823.39</v>
      </c>
      <c r="J358" s="115">
        <v>97</v>
      </c>
      <c r="K358" s="72" t="s">
        <v>637</v>
      </c>
      <c r="L358" s="116">
        <f t="shared" si="35"/>
        <v>529513.34</v>
      </c>
      <c r="M358" s="116">
        <v>144616.2</v>
      </c>
      <c r="N358" s="116">
        <v>97365.96</v>
      </c>
      <c r="O358" s="116">
        <v>154062.35</v>
      </c>
      <c r="P358" s="116">
        <v>133468.83</v>
      </c>
      <c r="Q358" s="77">
        <f t="shared" si="34"/>
        <v>488.36830989163013</v>
      </c>
      <c r="R358" s="77">
        <v>14047.81</v>
      </c>
      <c r="S358" s="59" t="s">
        <v>305</v>
      </c>
      <c r="T358" s="62">
        <v>5.2</v>
      </c>
      <c r="U358" s="161"/>
      <c r="V358" s="161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24"/>
      <c r="AR358" s="124"/>
      <c r="AS358" s="124"/>
    </row>
    <row r="359" spans="1:42" s="63" customFormat="1" ht="90">
      <c r="A359" s="61">
        <v>286</v>
      </c>
      <c r="B359" s="80" t="s">
        <v>141</v>
      </c>
      <c r="C359" s="94">
        <v>1959</v>
      </c>
      <c r="D359" s="92"/>
      <c r="E359" s="92" t="s">
        <v>269</v>
      </c>
      <c r="F359" s="134">
        <v>3</v>
      </c>
      <c r="G359" s="134">
        <v>4</v>
      </c>
      <c r="H359" s="92">
        <v>1889.4</v>
      </c>
      <c r="I359" s="116">
        <v>1723.9</v>
      </c>
      <c r="J359" s="115">
        <v>76</v>
      </c>
      <c r="K359" s="72" t="s">
        <v>418</v>
      </c>
      <c r="L359" s="116">
        <f t="shared" si="35"/>
        <v>948279</v>
      </c>
      <c r="M359" s="116">
        <v>258985.64</v>
      </c>
      <c r="N359" s="116">
        <v>174367.96</v>
      </c>
      <c r="O359" s="116">
        <v>275902.48</v>
      </c>
      <c r="P359" s="116">
        <v>239022.92</v>
      </c>
      <c r="Q359" s="77">
        <f t="shared" si="34"/>
        <v>501.8942521435376</v>
      </c>
      <c r="R359" s="77">
        <v>14047.81</v>
      </c>
      <c r="S359" s="59" t="s">
        <v>305</v>
      </c>
      <c r="T359" s="62">
        <v>5.2</v>
      </c>
      <c r="U359" s="161"/>
      <c r="V359" s="161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</row>
    <row r="360" spans="1:42" s="63" customFormat="1" ht="75">
      <c r="A360" s="61">
        <v>287</v>
      </c>
      <c r="B360" s="139" t="s">
        <v>524</v>
      </c>
      <c r="C360" s="94">
        <v>1963</v>
      </c>
      <c r="D360" s="91"/>
      <c r="E360" s="91" t="s">
        <v>269</v>
      </c>
      <c r="F360" s="134">
        <v>5</v>
      </c>
      <c r="G360" s="134">
        <v>3</v>
      </c>
      <c r="H360" s="92">
        <v>2961.07</v>
      </c>
      <c r="I360" s="116">
        <v>2478.12</v>
      </c>
      <c r="J360" s="115">
        <v>351</v>
      </c>
      <c r="K360" s="72" t="s">
        <v>537</v>
      </c>
      <c r="L360" s="116">
        <f t="shared" si="35"/>
        <v>1081628</v>
      </c>
      <c r="M360" s="116">
        <v>306781.86</v>
      </c>
      <c r="N360" s="242">
        <v>206548.55</v>
      </c>
      <c r="O360" s="242">
        <v>316775.3</v>
      </c>
      <c r="P360" s="116">
        <v>251522.29</v>
      </c>
      <c r="Q360" s="77">
        <f t="shared" si="34"/>
        <v>365.2828200616669</v>
      </c>
      <c r="R360" s="77">
        <v>14047.81</v>
      </c>
      <c r="S360" s="59" t="s">
        <v>305</v>
      </c>
      <c r="T360" s="62">
        <v>5.2</v>
      </c>
      <c r="U360" s="161"/>
      <c r="V360" s="161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</row>
    <row r="361" spans="1:42" s="63" customFormat="1" ht="48.75" customHeight="1">
      <c r="A361" s="61">
        <v>288</v>
      </c>
      <c r="B361" s="139" t="s">
        <v>525</v>
      </c>
      <c r="C361" s="94">
        <v>1966</v>
      </c>
      <c r="D361" s="91"/>
      <c r="E361" s="91" t="s">
        <v>269</v>
      </c>
      <c r="F361" s="134">
        <v>5</v>
      </c>
      <c r="G361" s="134">
        <v>3</v>
      </c>
      <c r="H361" s="92">
        <v>2402.4</v>
      </c>
      <c r="I361" s="116">
        <v>2079.9</v>
      </c>
      <c r="J361" s="115">
        <v>117</v>
      </c>
      <c r="K361" s="72" t="s">
        <v>640</v>
      </c>
      <c r="L361" s="116">
        <f t="shared" si="35"/>
        <v>2270400</v>
      </c>
      <c r="M361" s="116">
        <v>643952.94</v>
      </c>
      <c r="N361" s="116">
        <v>433557.4</v>
      </c>
      <c r="O361" s="116">
        <v>664929.75</v>
      </c>
      <c r="P361" s="116">
        <v>527959.91</v>
      </c>
      <c r="Q361" s="77">
        <f t="shared" si="34"/>
        <v>945.054945054945</v>
      </c>
      <c r="R361" s="77">
        <v>14047.81</v>
      </c>
      <c r="S361" s="59" t="s">
        <v>305</v>
      </c>
      <c r="T361" s="62">
        <v>5.2</v>
      </c>
      <c r="U361" s="161"/>
      <c r="V361" s="161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</row>
    <row r="362" spans="1:42" s="63" customFormat="1" ht="51" customHeight="1">
      <c r="A362" s="61">
        <v>289</v>
      </c>
      <c r="B362" s="139" t="s">
        <v>526</v>
      </c>
      <c r="C362" s="94">
        <v>1955</v>
      </c>
      <c r="D362" s="91"/>
      <c r="E362" s="91" t="s">
        <v>269</v>
      </c>
      <c r="F362" s="134">
        <v>2</v>
      </c>
      <c r="G362" s="134">
        <v>2</v>
      </c>
      <c r="H362" s="91">
        <v>710.89</v>
      </c>
      <c r="I362" s="116">
        <v>710.89</v>
      </c>
      <c r="J362" s="115">
        <v>39</v>
      </c>
      <c r="K362" s="72" t="s">
        <v>640</v>
      </c>
      <c r="L362" s="116">
        <f t="shared" si="35"/>
        <v>1811800.0000000002</v>
      </c>
      <c r="M362" s="116">
        <v>513880.34</v>
      </c>
      <c r="N362" s="116">
        <v>345982.78</v>
      </c>
      <c r="O362" s="116">
        <v>530620.04</v>
      </c>
      <c r="P362" s="116">
        <v>421316.84</v>
      </c>
      <c r="Q362" s="77">
        <f t="shared" si="34"/>
        <v>2548.6362165735914</v>
      </c>
      <c r="R362" s="77">
        <v>14047.81</v>
      </c>
      <c r="S362" s="59" t="s">
        <v>305</v>
      </c>
      <c r="T362" s="62">
        <v>5.2</v>
      </c>
      <c r="U362" s="161"/>
      <c r="V362" s="161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</row>
    <row r="363" spans="1:42" s="63" customFormat="1" ht="45">
      <c r="A363" s="61">
        <v>290</v>
      </c>
      <c r="B363" s="139" t="s">
        <v>527</v>
      </c>
      <c r="C363" s="94">
        <v>1979</v>
      </c>
      <c r="D363" s="91"/>
      <c r="E363" s="91" t="s">
        <v>457</v>
      </c>
      <c r="F363" s="134">
        <v>9</v>
      </c>
      <c r="G363" s="134">
        <v>9</v>
      </c>
      <c r="H363" s="92">
        <v>15721.7</v>
      </c>
      <c r="I363" s="116">
        <v>15721.7</v>
      </c>
      <c r="J363" s="115">
        <v>895</v>
      </c>
      <c r="K363" s="72" t="s">
        <v>477</v>
      </c>
      <c r="L363" s="116">
        <f t="shared" si="35"/>
        <v>12598758.92</v>
      </c>
      <c r="M363" s="116">
        <v>3573382.57</v>
      </c>
      <c r="N363" s="116">
        <v>2405869.08</v>
      </c>
      <c r="O363" s="116">
        <v>3689785.8</v>
      </c>
      <c r="P363" s="116">
        <v>2929721.47</v>
      </c>
      <c r="Q363" s="77">
        <f t="shared" si="34"/>
        <v>801.3611072593931</v>
      </c>
      <c r="R363" s="77">
        <v>14047.81</v>
      </c>
      <c r="S363" s="59" t="s">
        <v>305</v>
      </c>
      <c r="T363" s="62">
        <v>5.2</v>
      </c>
      <c r="U363" s="161"/>
      <c r="V363" s="161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</row>
    <row r="364" spans="1:42" s="63" customFormat="1" ht="45">
      <c r="A364" s="61">
        <v>291</v>
      </c>
      <c r="B364" s="75" t="s">
        <v>675</v>
      </c>
      <c r="C364" s="94">
        <v>1981</v>
      </c>
      <c r="D364" s="91"/>
      <c r="E364" s="91" t="s">
        <v>457</v>
      </c>
      <c r="F364" s="134">
        <v>9</v>
      </c>
      <c r="G364" s="134">
        <v>5</v>
      </c>
      <c r="H364" s="92">
        <v>9687.7</v>
      </c>
      <c r="I364" s="116">
        <v>8650.2</v>
      </c>
      <c r="J364" s="115">
        <v>509</v>
      </c>
      <c r="K364" s="72" t="s">
        <v>477</v>
      </c>
      <c r="L364" s="116">
        <f t="shared" si="35"/>
        <v>6999310.51</v>
      </c>
      <c r="M364" s="116">
        <v>1985212.54</v>
      </c>
      <c r="N364" s="242">
        <v>1336593.93</v>
      </c>
      <c r="O364" s="242">
        <v>2049881</v>
      </c>
      <c r="P364" s="116">
        <v>1627623.04</v>
      </c>
      <c r="Q364" s="77">
        <f t="shared" si="34"/>
        <v>722.4945559833602</v>
      </c>
      <c r="R364" s="77">
        <v>14047.81</v>
      </c>
      <c r="S364" s="59" t="s">
        <v>305</v>
      </c>
      <c r="T364" s="62">
        <v>5.2</v>
      </c>
      <c r="U364" s="161"/>
      <c r="V364" s="161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</row>
    <row r="365" spans="1:42" s="63" customFormat="1" ht="45">
      <c r="A365" s="61">
        <v>292</v>
      </c>
      <c r="B365" s="252" t="s">
        <v>528</v>
      </c>
      <c r="C365" s="94">
        <v>1978</v>
      </c>
      <c r="D365" s="91"/>
      <c r="E365" s="91" t="s">
        <v>457</v>
      </c>
      <c r="F365" s="134">
        <v>9</v>
      </c>
      <c r="G365" s="134">
        <v>5</v>
      </c>
      <c r="H365" s="92">
        <v>9742.9</v>
      </c>
      <c r="I365" s="116">
        <v>8537.1</v>
      </c>
      <c r="J365" s="115">
        <v>519</v>
      </c>
      <c r="K365" s="72" t="s">
        <v>477</v>
      </c>
      <c r="L365" s="116">
        <f t="shared" si="35"/>
        <v>6821983.800000001</v>
      </c>
      <c r="M365" s="116">
        <v>1934917.41</v>
      </c>
      <c r="N365" s="242">
        <v>1302731.49</v>
      </c>
      <c r="O365" s="242">
        <v>1997947.5</v>
      </c>
      <c r="P365" s="116">
        <v>1586387.4</v>
      </c>
      <c r="Q365" s="77">
        <f t="shared" si="34"/>
        <v>700.2005357747694</v>
      </c>
      <c r="R365" s="77">
        <v>14047.81</v>
      </c>
      <c r="S365" s="59" t="s">
        <v>305</v>
      </c>
      <c r="T365" s="62">
        <v>5.2</v>
      </c>
      <c r="U365" s="161"/>
      <c r="V365" s="161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</row>
    <row r="366" spans="1:42" s="63" customFormat="1" ht="54.75" customHeight="1">
      <c r="A366" s="61">
        <v>293</v>
      </c>
      <c r="B366" s="139" t="s">
        <v>676</v>
      </c>
      <c r="C366" s="94">
        <v>1982</v>
      </c>
      <c r="D366" s="91"/>
      <c r="E366" s="91" t="s">
        <v>269</v>
      </c>
      <c r="F366" s="134">
        <v>9</v>
      </c>
      <c r="G366" s="134">
        <v>4</v>
      </c>
      <c r="H366" s="92">
        <v>11711.6</v>
      </c>
      <c r="I366" s="116">
        <v>5739.2</v>
      </c>
      <c r="J366" s="115">
        <v>111</v>
      </c>
      <c r="K366" s="72" t="s">
        <v>477</v>
      </c>
      <c r="L366" s="116">
        <f t="shared" si="35"/>
        <v>5457587.04</v>
      </c>
      <c r="M366" s="116">
        <v>1547933.93</v>
      </c>
      <c r="N366" s="116">
        <v>1042185.19</v>
      </c>
      <c r="O366" s="116">
        <v>1598358</v>
      </c>
      <c r="P366" s="116">
        <v>1269109.92</v>
      </c>
      <c r="Q366" s="77">
        <f t="shared" si="34"/>
        <v>465.9984152464223</v>
      </c>
      <c r="R366" s="77">
        <v>14047.81</v>
      </c>
      <c r="S366" s="59" t="s">
        <v>305</v>
      </c>
      <c r="T366" s="62">
        <v>5.2</v>
      </c>
      <c r="U366" s="161"/>
      <c r="V366" s="161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</row>
    <row r="367" spans="1:42" s="63" customFormat="1" ht="54.75" customHeight="1">
      <c r="A367" s="61">
        <v>294</v>
      </c>
      <c r="B367" s="80" t="s">
        <v>609</v>
      </c>
      <c r="C367" s="94">
        <v>1970</v>
      </c>
      <c r="D367" s="91"/>
      <c r="E367" s="91" t="s">
        <v>269</v>
      </c>
      <c r="F367" s="134">
        <v>5</v>
      </c>
      <c r="G367" s="134">
        <v>4</v>
      </c>
      <c r="H367" s="92">
        <v>3420</v>
      </c>
      <c r="I367" s="116">
        <v>1749.7</v>
      </c>
      <c r="J367" s="115">
        <v>135</v>
      </c>
      <c r="K367" s="72" t="s">
        <v>289</v>
      </c>
      <c r="L367" s="116">
        <f t="shared" si="35"/>
        <v>743434.37</v>
      </c>
      <c r="M367" s="116">
        <v>227068.39</v>
      </c>
      <c r="N367" s="242">
        <v>152794.99</v>
      </c>
      <c r="O367" s="242">
        <v>203192.32</v>
      </c>
      <c r="P367" s="116">
        <v>160378.67</v>
      </c>
      <c r="Q367" s="77">
        <f t="shared" si="34"/>
        <v>217.3784707602339</v>
      </c>
      <c r="R367" s="77">
        <v>14047.81</v>
      </c>
      <c r="S367" s="59" t="s">
        <v>305</v>
      </c>
      <c r="T367" s="62">
        <v>5.2</v>
      </c>
      <c r="U367" s="161"/>
      <c r="V367" s="161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</row>
    <row r="368" spans="1:42" s="63" customFormat="1" ht="16.5" customHeight="1">
      <c r="A368" s="140"/>
      <c r="B368" s="120" t="s">
        <v>612</v>
      </c>
      <c r="C368" s="94"/>
      <c r="D368" s="91"/>
      <c r="E368" s="91"/>
      <c r="F368" s="134"/>
      <c r="G368" s="134"/>
      <c r="H368" s="84">
        <f>SUM(H282:H367)</f>
        <v>242684.63</v>
      </c>
      <c r="I368" s="84">
        <f aca="true" t="shared" si="36" ref="I368:P368">SUM(I282:I367)</f>
        <v>186058.80000000005</v>
      </c>
      <c r="J368" s="85">
        <f t="shared" si="36"/>
        <v>11165</v>
      </c>
      <c r="K368" s="84"/>
      <c r="L368" s="186">
        <f t="shared" si="36"/>
        <v>153290678.77</v>
      </c>
      <c r="M368" s="186">
        <f t="shared" si="36"/>
        <v>42338135.4</v>
      </c>
      <c r="N368" s="186">
        <f t="shared" si="36"/>
        <v>28505004.630000006</v>
      </c>
      <c r="O368" s="186">
        <f t="shared" si="36"/>
        <v>44668766.57999998</v>
      </c>
      <c r="P368" s="186">
        <f t="shared" si="36"/>
        <v>37778772.16000001</v>
      </c>
      <c r="Q368" s="186">
        <f t="shared" si="34"/>
        <v>631.6456001766572</v>
      </c>
      <c r="R368" s="62"/>
      <c r="S368" s="59"/>
      <c r="T368" s="62"/>
      <c r="U368" s="161"/>
      <c r="V368" s="161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</row>
    <row r="369" spans="1:42" s="63" customFormat="1" ht="18" customHeight="1">
      <c r="A369" s="155"/>
      <c r="B369" s="97"/>
      <c r="C369" s="59"/>
      <c r="D369" s="59"/>
      <c r="E369" s="59"/>
      <c r="F369" s="59"/>
      <c r="G369" s="59"/>
      <c r="H369" s="99"/>
      <c r="I369" s="59"/>
      <c r="J369" s="59"/>
      <c r="K369" s="69"/>
      <c r="L369" s="141"/>
      <c r="M369" s="69"/>
      <c r="N369" s="253"/>
      <c r="O369" s="253"/>
      <c r="P369" s="69"/>
      <c r="Q369" s="84"/>
      <c r="R369" s="142"/>
      <c r="S369" s="69"/>
      <c r="T369" s="90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</row>
    <row r="370" spans="1:42" s="63" customFormat="1" ht="15">
      <c r="A370" s="156"/>
      <c r="B370" s="125" t="s">
        <v>611</v>
      </c>
      <c r="C370" s="59"/>
      <c r="D370" s="59"/>
      <c r="E370" s="59"/>
      <c r="F370" s="59"/>
      <c r="G370" s="59"/>
      <c r="H370" s="84">
        <f>H30+H37+H55+H63+H71+H78+H82+H90+H97+H107+H114+H120+H129+H148+H163+H166+H176+H182+H190+H202+H235+H265+H280+H368</f>
        <v>469659.16000000003</v>
      </c>
      <c r="I370" s="84">
        <f>I30+I37+I55+I63+I71+I78+I82+I90+I97+I107+I114+I120+I129+I148+I163+I166+I176+I182+I190+I202+I235+I265+I280+I368</f>
        <v>357501.92000000004</v>
      </c>
      <c r="J370" s="85">
        <f>J30+J37+J55+J63+J71+J78+J82+J90+J97+J107+J114+J120+J129+J148+J163+J166+J176+J182+J190+J202+J235+J265+J280+J368</f>
        <v>22474</v>
      </c>
      <c r="K370" s="85"/>
      <c r="L370" s="84">
        <f>L30+L37+L55+L63+L71+L78+L82+L90+L97+L107+L114+L120+L129+L148+L163+L166+L176+L182+L190+L202+L235+L265+L280+L368</f>
        <v>236175340.53100002</v>
      </c>
      <c r="M370" s="84">
        <f>M30+M37+M55+M63+M71+M78+M82+M90+M97+M107+M114+M120+M129+M148+M163+M166+M176+M182+M190+M202+M235+M265+M280+M368</f>
        <v>65058083.14999999</v>
      </c>
      <c r="N370" s="186">
        <f>N30+N37+N55+N63+N71+N78+N82+N90+N97+N107+N114+N120+N129+N148+N163+N166+N176+N182+N190+N202+N235+N265+N280+N368</f>
        <v>43797433.13100001</v>
      </c>
      <c r="O370" s="186">
        <f>O30+O37+O55+O63+O71+O78+O82+O90+O97+O107+O114+O120+O129+O148+O163+O166+O176+O182+O190+O202+O235+O265+O280+O368</f>
        <v>65051987.32999998</v>
      </c>
      <c r="P370" s="84">
        <f>P30+P37+P55+P63+P71+P78+P82+P90+P97+P107+P114+P120+P129+P148+P163+P166+P176+P182+P190+P202+P235+P265+P280+P368</f>
        <v>62267836.92000001</v>
      </c>
      <c r="Q370" s="84">
        <f t="shared" si="34"/>
        <v>502.8653982411415</v>
      </c>
      <c r="R370" s="84"/>
      <c r="S370" s="69"/>
      <c r="T370" s="90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</row>
    <row r="371" spans="2:42" ht="19.5" customHeight="1">
      <c r="B371" s="24"/>
      <c r="C371" s="10"/>
      <c r="D371" s="10"/>
      <c r="E371" s="10"/>
      <c r="F371" s="10"/>
      <c r="G371" s="10"/>
      <c r="H371" s="9"/>
      <c r="I371" s="10"/>
      <c r="J371" s="10"/>
      <c r="K371" s="3"/>
      <c r="L371" s="3"/>
      <c r="M371" s="3"/>
      <c r="N371" s="254"/>
      <c r="O371" s="254"/>
      <c r="P371" s="3"/>
      <c r="Q371" s="3"/>
      <c r="R371" s="12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2:42" ht="15">
      <c r="B372" s="24"/>
      <c r="C372" s="10"/>
      <c r="D372" s="10"/>
      <c r="E372" s="10"/>
      <c r="F372" s="10"/>
      <c r="G372" s="10"/>
      <c r="H372" s="9"/>
      <c r="I372" s="10"/>
      <c r="J372" s="10"/>
      <c r="K372" s="3"/>
      <c r="L372" s="3"/>
      <c r="M372" s="3"/>
      <c r="N372" s="254"/>
      <c r="O372" s="254"/>
      <c r="P372" s="3"/>
      <c r="Q372" s="3"/>
      <c r="R372" s="12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2:42" ht="15">
      <c r="B373" s="24"/>
      <c r="C373" s="10"/>
      <c r="D373" s="10"/>
      <c r="E373" s="10"/>
      <c r="F373" s="10"/>
      <c r="G373" s="10"/>
      <c r="H373" s="9"/>
      <c r="I373" s="10"/>
      <c r="J373" s="10"/>
      <c r="K373" s="3"/>
      <c r="L373" s="3"/>
      <c r="M373" s="47"/>
      <c r="N373" s="254"/>
      <c r="O373" s="254"/>
      <c r="P373" s="3"/>
      <c r="Q373" s="3"/>
      <c r="R373" s="12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2:42" ht="15">
      <c r="B374" s="24"/>
      <c r="C374" s="10"/>
      <c r="D374" s="10"/>
      <c r="E374" s="10"/>
      <c r="F374" s="10"/>
      <c r="H374" s="10"/>
      <c r="I374" s="10"/>
      <c r="J374" s="10"/>
      <c r="K374" s="3"/>
      <c r="L374" s="3"/>
      <c r="M374" s="3"/>
      <c r="N374" s="254"/>
      <c r="O374" s="254"/>
      <c r="P374" s="3"/>
      <c r="Q374" s="3"/>
      <c r="R374" s="12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2:42" ht="15">
      <c r="B375" s="24"/>
      <c r="C375" s="10"/>
      <c r="D375" s="10"/>
      <c r="E375" s="10"/>
      <c r="F375" s="10"/>
      <c r="H375" s="10"/>
      <c r="I375" s="10"/>
      <c r="J375" s="10"/>
      <c r="K375" s="3"/>
      <c r="L375" s="3"/>
      <c r="M375" s="3"/>
      <c r="N375" s="254"/>
      <c r="O375" s="254"/>
      <c r="P375" s="3"/>
      <c r="Q375" s="3"/>
      <c r="R375" s="12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2:42" ht="15">
      <c r="B376" s="24"/>
      <c r="C376" s="10"/>
      <c r="D376" s="10"/>
      <c r="E376" s="10"/>
      <c r="F376" s="10"/>
      <c r="H376" s="10"/>
      <c r="I376" s="10"/>
      <c r="J376" s="10"/>
      <c r="K376" s="3"/>
      <c r="L376" s="3"/>
      <c r="M376" s="47"/>
      <c r="N376" s="254"/>
      <c r="O376" s="254"/>
      <c r="P376" s="3"/>
      <c r="Q376" s="3"/>
      <c r="R376" s="12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2:42" ht="15">
      <c r="B377" s="24"/>
      <c r="C377" s="10"/>
      <c r="D377" s="10"/>
      <c r="E377" s="10"/>
      <c r="F377" s="10"/>
      <c r="H377" s="10"/>
      <c r="I377" s="10"/>
      <c r="J377" s="10"/>
      <c r="K377" s="3"/>
      <c r="L377" s="3"/>
      <c r="M377" s="47"/>
      <c r="N377" s="254"/>
      <c r="O377" s="254"/>
      <c r="P377" s="3"/>
      <c r="Q377" s="3"/>
      <c r="R377" s="12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2:42" ht="15">
      <c r="B378" s="24"/>
      <c r="C378" s="10"/>
      <c r="D378" s="10"/>
      <c r="E378" s="10"/>
      <c r="F378" s="10"/>
      <c r="G378" s="10"/>
      <c r="H378" s="10"/>
      <c r="I378" s="10"/>
      <c r="J378" s="10"/>
      <c r="K378" s="3"/>
      <c r="L378" s="3"/>
      <c r="M378" s="3"/>
      <c r="N378" s="254"/>
      <c r="O378" s="254"/>
      <c r="P378" s="3"/>
      <c r="Q378" s="3"/>
      <c r="R378" s="12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2:42" ht="15">
      <c r="B379" s="24"/>
      <c r="C379" s="10"/>
      <c r="D379" s="10"/>
      <c r="E379" s="10"/>
      <c r="F379" s="10"/>
      <c r="G379" s="10"/>
      <c r="H379" s="9"/>
      <c r="I379" s="10"/>
      <c r="J379" s="10"/>
      <c r="K379" s="3"/>
      <c r="L379" s="3"/>
      <c r="M379" s="3"/>
      <c r="N379" s="254"/>
      <c r="O379" s="254"/>
      <c r="P379" s="3"/>
      <c r="Q379" s="3"/>
      <c r="R379" s="12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2:42" ht="15">
      <c r="B380" s="24"/>
      <c r="C380" s="10"/>
      <c r="D380" s="10"/>
      <c r="E380" s="10"/>
      <c r="F380" s="10"/>
      <c r="G380" s="10"/>
      <c r="H380" s="9"/>
      <c r="I380" s="10"/>
      <c r="J380" s="10"/>
      <c r="K380" s="3"/>
      <c r="L380" s="3"/>
      <c r="M380" s="3"/>
      <c r="N380" s="254"/>
      <c r="O380" s="254"/>
      <c r="P380" s="3"/>
      <c r="Q380" s="3"/>
      <c r="R380" s="12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2:42" ht="15">
      <c r="B381" s="24"/>
      <c r="C381" s="10"/>
      <c r="D381" s="10"/>
      <c r="E381" s="10"/>
      <c r="F381" s="10"/>
      <c r="G381" s="10"/>
      <c r="H381" s="9"/>
      <c r="I381" s="10"/>
      <c r="J381" s="10"/>
      <c r="K381" s="3"/>
      <c r="L381" s="3"/>
      <c r="M381" s="3"/>
      <c r="N381" s="254"/>
      <c r="O381" s="254"/>
      <c r="P381" s="3"/>
      <c r="Q381" s="3"/>
      <c r="R381" s="12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2:42" ht="15">
      <c r="B382" s="24"/>
      <c r="C382" s="10"/>
      <c r="D382" s="10"/>
      <c r="E382" s="10"/>
      <c r="F382" s="10"/>
      <c r="G382" s="10"/>
      <c r="H382" s="9"/>
      <c r="I382" s="10"/>
      <c r="J382" s="10"/>
      <c r="K382" s="3"/>
      <c r="L382" s="3"/>
      <c r="M382" s="3"/>
      <c r="N382" s="254"/>
      <c r="O382" s="254"/>
      <c r="P382" s="3"/>
      <c r="Q382" s="3"/>
      <c r="R382" s="12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2:42" ht="15">
      <c r="B383" s="24"/>
      <c r="C383" s="10"/>
      <c r="D383" s="10"/>
      <c r="E383" s="10"/>
      <c r="F383" s="10"/>
      <c r="G383" s="10"/>
      <c r="H383" s="9"/>
      <c r="I383" s="10"/>
      <c r="J383" s="10"/>
      <c r="K383" s="47"/>
      <c r="L383" s="47"/>
      <c r="M383" s="47"/>
      <c r="N383" s="254"/>
      <c r="O383" s="254"/>
      <c r="P383" s="3"/>
      <c r="Q383" s="3"/>
      <c r="R383" s="12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2:42" ht="15">
      <c r="B384" s="24"/>
      <c r="C384" s="10"/>
      <c r="D384" s="10"/>
      <c r="E384" s="10"/>
      <c r="F384" s="10"/>
      <c r="G384" s="10"/>
      <c r="H384" s="9"/>
      <c r="I384" s="10"/>
      <c r="J384" s="10"/>
      <c r="K384" s="3"/>
      <c r="L384" s="3"/>
      <c r="M384" s="3"/>
      <c r="N384" s="254"/>
      <c r="O384" s="254"/>
      <c r="P384" s="3"/>
      <c r="Q384" s="3"/>
      <c r="R384" s="12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2:42" ht="15">
      <c r="B385" s="24"/>
      <c r="C385" s="10"/>
      <c r="D385" s="10"/>
      <c r="E385" s="10"/>
      <c r="F385" s="10"/>
      <c r="G385" s="10"/>
      <c r="H385" s="9"/>
      <c r="I385" s="10"/>
      <c r="J385" s="10"/>
      <c r="K385" s="3"/>
      <c r="L385" s="3"/>
      <c r="M385" s="3"/>
      <c r="N385" s="254"/>
      <c r="O385" s="254"/>
      <c r="P385" s="3"/>
      <c r="Q385" s="3"/>
      <c r="R385" s="12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2:42" ht="15">
      <c r="B386" s="24"/>
      <c r="C386" s="10"/>
      <c r="D386" s="10"/>
      <c r="E386" s="10"/>
      <c r="F386" s="10"/>
      <c r="G386" s="10"/>
      <c r="H386" s="9"/>
      <c r="I386" s="10"/>
      <c r="J386" s="10"/>
      <c r="K386" s="3"/>
      <c r="L386" s="3"/>
      <c r="M386" s="3"/>
      <c r="N386" s="254"/>
      <c r="O386" s="254"/>
      <c r="P386" s="3"/>
      <c r="Q386" s="3"/>
      <c r="R386" s="12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2:42" ht="15">
      <c r="B387" s="24"/>
      <c r="C387" s="10"/>
      <c r="D387" s="10"/>
      <c r="E387" s="10"/>
      <c r="F387" s="10"/>
      <c r="G387" s="10"/>
      <c r="H387" s="9"/>
      <c r="I387" s="10"/>
      <c r="J387" s="10"/>
      <c r="K387" s="3"/>
      <c r="L387" s="3"/>
      <c r="M387" s="3"/>
      <c r="N387" s="254"/>
      <c r="O387" s="254"/>
      <c r="P387" s="3"/>
      <c r="Q387" s="3"/>
      <c r="R387" s="12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2:42" ht="15">
      <c r="B388" s="24"/>
      <c r="C388" s="10"/>
      <c r="D388" s="10"/>
      <c r="E388" s="10"/>
      <c r="F388" s="10"/>
      <c r="G388" s="10"/>
      <c r="H388" s="9"/>
      <c r="I388" s="10"/>
      <c r="J388" s="10"/>
      <c r="K388" s="3"/>
      <c r="L388" s="3"/>
      <c r="M388" s="3"/>
      <c r="N388" s="254"/>
      <c r="O388" s="254"/>
      <c r="P388" s="3"/>
      <c r="Q388" s="3"/>
      <c r="R388" s="12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2:42" ht="15">
      <c r="B389" s="24"/>
      <c r="C389" s="10"/>
      <c r="D389" s="10"/>
      <c r="E389" s="10"/>
      <c r="F389" s="10"/>
      <c r="G389" s="10"/>
      <c r="H389" s="9"/>
      <c r="I389" s="10"/>
      <c r="J389" s="10"/>
      <c r="K389" s="3"/>
      <c r="L389" s="3"/>
      <c r="M389" s="3"/>
      <c r="N389" s="254"/>
      <c r="O389" s="254"/>
      <c r="P389" s="3"/>
      <c r="Q389" s="3"/>
      <c r="R389" s="12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2:42" ht="15">
      <c r="B390" s="24"/>
      <c r="C390" s="10"/>
      <c r="D390" s="10"/>
      <c r="E390" s="10"/>
      <c r="F390" s="10"/>
      <c r="G390" s="10"/>
      <c r="H390" s="9"/>
      <c r="I390" s="10"/>
      <c r="J390" s="10"/>
      <c r="K390" s="3"/>
      <c r="L390" s="3"/>
      <c r="M390" s="3"/>
      <c r="N390" s="254"/>
      <c r="O390" s="254"/>
      <c r="P390" s="3"/>
      <c r="Q390" s="3"/>
      <c r="R390" s="12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2:42" ht="15">
      <c r="B391" s="24"/>
      <c r="C391" s="10"/>
      <c r="D391" s="10"/>
      <c r="E391" s="10"/>
      <c r="F391" s="10"/>
      <c r="G391" s="10"/>
      <c r="H391" s="9"/>
      <c r="I391" s="10"/>
      <c r="J391" s="10"/>
      <c r="K391" s="3"/>
      <c r="L391" s="3"/>
      <c r="M391" s="3"/>
      <c r="N391" s="254"/>
      <c r="O391" s="254"/>
      <c r="P391" s="3"/>
      <c r="Q391" s="3"/>
      <c r="R391" s="12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2:42" ht="15">
      <c r="B392" s="24"/>
      <c r="C392" s="10"/>
      <c r="D392" s="10"/>
      <c r="E392" s="10"/>
      <c r="F392" s="10"/>
      <c r="G392" s="10"/>
      <c r="H392" s="9"/>
      <c r="I392" s="10"/>
      <c r="J392" s="10"/>
      <c r="K392" s="3"/>
      <c r="L392" s="3"/>
      <c r="M392" s="3"/>
      <c r="N392" s="254"/>
      <c r="O392" s="254"/>
      <c r="P392" s="3"/>
      <c r="Q392" s="3"/>
      <c r="R392" s="12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2:42" ht="15">
      <c r="B393" s="24"/>
      <c r="C393" s="10"/>
      <c r="D393" s="10"/>
      <c r="E393" s="10"/>
      <c r="F393" s="10"/>
      <c r="G393" s="10"/>
      <c r="H393" s="9"/>
      <c r="I393" s="10"/>
      <c r="J393" s="10"/>
      <c r="K393" s="3"/>
      <c r="L393" s="3"/>
      <c r="M393" s="3"/>
      <c r="N393" s="254"/>
      <c r="O393" s="254"/>
      <c r="P393" s="3"/>
      <c r="Q393" s="3"/>
      <c r="R393" s="12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2:42" ht="15">
      <c r="B394" s="24"/>
      <c r="C394" s="10"/>
      <c r="D394" s="10"/>
      <c r="E394" s="10"/>
      <c r="F394" s="10"/>
      <c r="G394" s="10"/>
      <c r="H394" s="9"/>
      <c r="I394" s="10"/>
      <c r="J394" s="10"/>
      <c r="K394" s="3"/>
      <c r="L394" s="3"/>
      <c r="M394" s="3"/>
      <c r="N394" s="254"/>
      <c r="O394" s="254"/>
      <c r="P394" s="3"/>
      <c r="Q394" s="3"/>
      <c r="R394" s="12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2:42" ht="15">
      <c r="B395" s="24"/>
      <c r="C395" s="10"/>
      <c r="D395" s="10"/>
      <c r="E395" s="10"/>
      <c r="F395" s="10"/>
      <c r="G395" s="10"/>
      <c r="H395" s="9"/>
      <c r="I395" s="10"/>
      <c r="J395" s="10"/>
      <c r="K395" s="3"/>
      <c r="L395" s="3"/>
      <c r="M395" s="3"/>
      <c r="N395" s="254"/>
      <c r="O395" s="254"/>
      <c r="P395" s="3"/>
      <c r="Q395" s="3"/>
      <c r="R395" s="12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2:42" ht="15">
      <c r="B396" s="24"/>
      <c r="C396" s="10"/>
      <c r="D396" s="10"/>
      <c r="E396" s="10"/>
      <c r="F396" s="10"/>
      <c r="G396" s="10"/>
      <c r="H396" s="9"/>
      <c r="I396" s="10"/>
      <c r="J396" s="10"/>
      <c r="K396" s="3"/>
      <c r="L396" s="3"/>
      <c r="M396" s="3"/>
      <c r="N396" s="254"/>
      <c r="O396" s="254"/>
      <c r="P396" s="3"/>
      <c r="Q396" s="3"/>
      <c r="R396" s="12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2:42" ht="15">
      <c r="B397" s="24"/>
      <c r="C397" s="10"/>
      <c r="D397" s="10"/>
      <c r="E397" s="10"/>
      <c r="F397" s="10"/>
      <c r="G397" s="10"/>
      <c r="H397" s="9"/>
      <c r="I397" s="10"/>
      <c r="J397" s="10"/>
      <c r="K397" s="3"/>
      <c r="L397" s="3"/>
      <c r="M397" s="3"/>
      <c r="N397" s="254"/>
      <c r="O397" s="254"/>
      <c r="P397" s="3"/>
      <c r="Q397" s="3"/>
      <c r="R397" s="12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2:42" ht="15">
      <c r="B398" s="24"/>
      <c r="C398" s="10"/>
      <c r="D398" s="10"/>
      <c r="E398" s="10"/>
      <c r="F398" s="10"/>
      <c r="G398" s="10"/>
      <c r="H398" s="9"/>
      <c r="I398" s="10"/>
      <c r="J398" s="10"/>
      <c r="K398" s="3"/>
      <c r="L398" s="3"/>
      <c r="M398" s="3"/>
      <c r="N398" s="254"/>
      <c r="O398" s="254"/>
      <c r="P398" s="3"/>
      <c r="Q398" s="3"/>
      <c r="R398" s="12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2:42" ht="15">
      <c r="B399" s="24"/>
      <c r="C399" s="10"/>
      <c r="D399" s="10"/>
      <c r="E399" s="10"/>
      <c r="F399" s="10"/>
      <c r="G399" s="10"/>
      <c r="H399" s="9"/>
      <c r="I399" s="10"/>
      <c r="J399" s="10"/>
      <c r="K399" s="3"/>
      <c r="L399" s="3"/>
      <c r="M399" s="3"/>
      <c r="N399" s="254"/>
      <c r="O399" s="254"/>
      <c r="P399" s="3"/>
      <c r="Q399" s="3"/>
      <c r="R399" s="12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2:42" ht="15">
      <c r="B400" s="24"/>
      <c r="C400" s="10"/>
      <c r="D400" s="10"/>
      <c r="E400" s="10"/>
      <c r="F400" s="10"/>
      <c r="G400" s="10"/>
      <c r="H400" s="9"/>
      <c r="I400" s="10"/>
      <c r="J400" s="10"/>
      <c r="K400" s="3"/>
      <c r="L400" s="3"/>
      <c r="M400" s="3"/>
      <c r="N400" s="254"/>
      <c r="O400" s="254"/>
      <c r="P400" s="3"/>
      <c r="Q400" s="3"/>
      <c r="R400" s="12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2:42" ht="15">
      <c r="B401" s="24"/>
      <c r="C401" s="10"/>
      <c r="D401" s="10"/>
      <c r="E401" s="10"/>
      <c r="F401" s="10"/>
      <c r="G401" s="10"/>
      <c r="H401" s="9"/>
      <c r="I401" s="10"/>
      <c r="J401" s="10"/>
      <c r="K401" s="3"/>
      <c r="L401" s="3"/>
      <c r="M401" s="3"/>
      <c r="N401" s="254"/>
      <c r="O401" s="254"/>
      <c r="P401" s="3"/>
      <c r="Q401" s="3"/>
      <c r="R401" s="12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2:42" ht="15">
      <c r="B402" s="24"/>
      <c r="C402" s="10"/>
      <c r="D402" s="10"/>
      <c r="E402" s="10"/>
      <c r="F402" s="10"/>
      <c r="G402" s="10"/>
      <c r="H402" s="9"/>
      <c r="I402" s="10"/>
      <c r="J402" s="10"/>
      <c r="K402" s="3"/>
      <c r="L402" s="3"/>
      <c r="M402" s="3"/>
      <c r="N402" s="254"/>
      <c r="O402" s="254"/>
      <c r="P402" s="3"/>
      <c r="Q402" s="3"/>
      <c r="R402" s="12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2:42" ht="15">
      <c r="B403" s="24"/>
      <c r="C403" s="10"/>
      <c r="D403" s="10"/>
      <c r="E403" s="10"/>
      <c r="F403" s="10"/>
      <c r="G403" s="10"/>
      <c r="H403" s="9"/>
      <c r="I403" s="10"/>
      <c r="J403" s="10"/>
      <c r="K403" s="3"/>
      <c r="L403" s="3"/>
      <c r="M403" s="3"/>
      <c r="N403" s="254"/>
      <c r="O403" s="254"/>
      <c r="P403" s="3"/>
      <c r="Q403" s="3"/>
      <c r="R403" s="12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2:42" ht="15">
      <c r="B404" s="24"/>
      <c r="C404" s="10"/>
      <c r="D404" s="10"/>
      <c r="E404" s="10"/>
      <c r="F404" s="10"/>
      <c r="G404" s="10"/>
      <c r="H404" s="9"/>
      <c r="I404" s="10"/>
      <c r="J404" s="10"/>
      <c r="K404" s="3"/>
      <c r="L404" s="3"/>
      <c r="M404" s="3"/>
      <c r="N404" s="254"/>
      <c r="O404" s="254"/>
      <c r="P404" s="3"/>
      <c r="Q404" s="3"/>
      <c r="R404" s="12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2:42" ht="15">
      <c r="B405" s="24"/>
      <c r="C405" s="10"/>
      <c r="D405" s="10"/>
      <c r="E405" s="10"/>
      <c r="F405" s="10"/>
      <c r="G405" s="10"/>
      <c r="H405" s="9"/>
      <c r="I405" s="10"/>
      <c r="J405" s="10"/>
      <c r="K405" s="3"/>
      <c r="L405" s="3"/>
      <c r="M405" s="3"/>
      <c r="N405" s="254"/>
      <c r="O405" s="254"/>
      <c r="P405" s="3"/>
      <c r="Q405" s="3"/>
      <c r="R405" s="12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2:42" ht="15">
      <c r="B406" s="24"/>
      <c r="C406" s="10"/>
      <c r="D406" s="10"/>
      <c r="E406" s="10"/>
      <c r="F406" s="10"/>
      <c r="G406" s="10"/>
      <c r="H406" s="9"/>
      <c r="I406" s="10"/>
      <c r="J406" s="10"/>
      <c r="K406" s="3"/>
      <c r="L406" s="3"/>
      <c r="M406" s="3"/>
      <c r="N406" s="254"/>
      <c r="O406" s="254"/>
      <c r="P406" s="3"/>
      <c r="Q406" s="3"/>
      <c r="R406" s="12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2:42" ht="15">
      <c r="B407" s="24"/>
      <c r="C407" s="10"/>
      <c r="D407" s="10"/>
      <c r="E407" s="10"/>
      <c r="F407" s="10"/>
      <c r="G407" s="10"/>
      <c r="H407" s="9"/>
      <c r="I407" s="10"/>
      <c r="J407" s="10"/>
      <c r="K407" s="3"/>
      <c r="L407" s="3"/>
      <c r="M407" s="3"/>
      <c r="N407" s="254"/>
      <c r="O407" s="254"/>
      <c r="P407" s="3"/>
      <c r="Q407" s="3"/>
      <c r="R407" s="12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2:42" ht="15">
      <c r="B408" s="24"/>
      <c r="C408" s="10"/>
      <c r="D408" s="10"/>
      <c r="E408" s="10"/>
      <c r="F408" s="10"/>
      <c r="G408" s="10"/>
      <c r="H408" s="9"/>
      <c r="I408" s="10"/>
      <c r="J408" s="10"/>
      <c r="K408" s="3"/>
      <c r="L408" s="3"/>
      <c r="M408" s="3"/>
      <c r="N408" s="254"/>
      <c r="O408" s="254"/>
      <c r="P408" s="3"/>
      <c r="Q408" s="3"/>
      <c r="R408" s="12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2:42" ht="15">
      <c r="B409" s="24"/>
      <c r="C409" s="10"/>
      <c r="D409" s="10"/>
      <c r="E409" s="10"/>
      <c r="F409" s="10"/>
      <c r="G409" s="10"/>
      <c r="H409" s="9"/>
      <c r="I409" s="10"/>
      <c r="J409" s="10"/>
      <c r="K409" s="3"/>
      <c r="L409" s="3"/>
      <c r="M409" s="3"/>
      <c r="N409" s="254"/>
      <c r="O409" s="254"/>
      <c r="P409" s="3"/>
      <c r="Q409" s="3"/>
      <c r="R409" s="12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2:42" ht="15">
      <c r="B410" s="24"/>
      <c r="C410" s="10"/>
      <c r="D410" s="10"/>
      <c r="E410" s="10"/>
      <c r="F410" s="10"/>
      <c r="G410" s="10"/>
      <c r="H410" s="9"/>
      <c r="I410" s="10"/>
      <c r="J410" s="10"/>
      <c r="K410" s="3"/>
      <c r="L410" s="3"/>
      <c r="M410" s="3"/>
      <c r="N410" s="254"/>
      <c r="O410" s="254"/>
      <c r="P410" s="3"/>
      <c r="Q410" s="3"/>
      <c r="R410" s="12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2:42" ht="15">
      <c r="B411" s="24"/>
      <c r="C411" s="10"/>
      <c r="D411" s="10"/>
      <c r="E411" s="10"/>
      <c r="F411" s="10"/>
      <c r="G411" s="10"/>
      <c r="H411" s="9"/>
      <c r="I411" s="10"/>
      <c r="J411" s="10"/>
      <c r="K411" s="3"/>
      <c r="L411" s="3"/>
      <c r="M411" s="3"/>
      <c r="N411" s="254"/>
      <c r="O411" s="254"/>
      <c r="P411" s="3"/>
      <c r="Q411" s="3"/>
      <c r="R411" s="12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2:42" ht="15">
      <c r="B412" s="24"/>
      <c r="C412" s="10"/>
      <c r="D412" s="10"/>
      <c r="E412" s="10"/>
      <c r="F412" s="10"/>
      <c r="G412" s="10"/>
      <c r="H412" s="9"/>
      <c r="I412" s="10"/>
      <c r="J412" s="10"/>
      <c r="K412" s="3"/>
      <c r="L412" s="3"/>
      <c r="M412" s="3"/>
      <c r="N412" s="254"/>
      <c r="O412" s="254"/>
      <c r="P412" s="3"/>
      <c r="Q412" s="3"/>
      <c r="R412" s="12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2:42" ht="15">
      <c r="B413" s="24"/>
      <c r="C413" s="10"/>
      <c r="D413" s="10"/>
      <c r="E413" s="10"/>
      <c r="F413" s="10"/>
      <c r="G413" s="10"/>
      <c r="H413" s="9"/>
      <c r="I413" s="10"/>
      <c r="J413" s="10"/>
      <c r="K413" s="3"/>
      <c r="L413" s="3"/>
      <c r="M413" s="3"/>
      <c r="N413" s="254"/>
      <c r="O413" s="254"/>
      <c r="P413" s="3"/>
      <c r="Q413" s="3"/>
      <c r="R413" s="12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2:42" ht="15">
      <c r="B414" s="24"/>
      <c r="C414" s="10"/>
      <c r="D414" s="10"/>
      <c r="E414" s="10"/>
      <c r="F414" s="10"/>
      <c r="G414" s="10"/>
      <c r="H414" s="11"/>
      <c r="I414" s="15"/>
      <c r="J414" s="10"/>
      <c r="K414" s="3"/>
      <c r="L414" s="3"/>
      <c r="M414" s="3"/>
      <c r="N414" s="254"/>
      <c r="O414" s="254"/>
      <c r="P414" s="3"/>
      <c r="Q414" s="3"/>
      <c r="R414" s="12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2:42" ht="15">
      <c r="B415" s="24"/>
      <c r="C415" s="10"/>
      <c r="D415" s="10"/>
      <c r="E415" s="10"/>
      <c r="F415" s="10"/>
      <c r="G415" s="10"/>
      <c r="H415" s="11"/>
      <c r="I415" s="15"/>
      <c r="J415" s="10"/>
      <c r="K415" s="3"/>
      <c r="L415" s="3"/>
      <c r="M415" s="3"/>
      <c r="N415" s="254"/>
      <c r="O415" s="254"/>
      <c r="P415" s="3"/>
      <c r="Q415" s="3"/>
      <c r="R415" s="12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2:42" ht="15">
      <c r="B416" s="8"/>
      <c r="C416" s="3"/>
      <c r="D416" s="3"/>
      <c r="E416" s="3"/>
      <c r="F416" s="3"/>
      <c r="G416" s="3"/>
      <c r="H416" s="9"/>
      <c r="I416" s="9"/>
      <c r="J416" s="9"/>
      <c r="K416" s="3"/>
      <c r="L416" s="3"/>
      <c r="M416" s="3"/>
      <c r="N416" s="254"/>
      <c r="O416" s="254"/>
      <c r="P416" s="3"/>
      <c r="Q416" s="3"/>
      <c r="R416" s="12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2:10" ht="15">
      <c r="B417" s="8"/>
      <c r="C417" s="3"/>
      <c r="D417" s="3"/>
      <c r="E417" s="3"/>
      <c r="F417" s="3"/>
      <c r="G417" s="3"/>
      <c r="H417" s="9"/>
      <c r="I417" s="9"/>
      <c r="J417" s="9"/>
    </row>
    <row r="427" spans="2:10" ht="15">
      <c r="B427" s="16"/>
      <c r="C427" s="17"/>
      <c r="D427" s="17"/>
      <c r="E427" s="17"/>
      <c r="F427" s="17"/>
      <c r="G427" s="17"/>
      <c r="H427" s="17"/>
      <c r="I427" s="17"/>
      <c r="J427" s="17"/>
    </row>
    <row r="428" spans="2:10" ht="15">
      <c r="B428" s="16"/>
      <c r="C428" s="17"/>
      <c r="D428" s="17"/>
      <c r="E428" s="17"/>
      <c r="F428" s="17"/>
      <c r="G428" s="17"/>
      <c r="H428" s="17"/>
      <c r="I428" s="17"/>
      <c r="J428" s="17"/>
    </row>
    <row r="429" spans="2:10" ht="15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5">
      <c r="B430" s="16"/>
      <c r="C430" s="17"/>
      <c r="D430" s="17"/>
      <c r="E430" s="17"/>
      <c r="F430" s="17"/>
      <c r="G430" s="17"/>
      <c r="H430" s="17"/>
      <c r="I430" s="17"/>
      <c r="J430" s="17"/>
    </row>
  </sheetData>
  <sheetProtection/>
  <autoFilter ref="A24:AS368"/>
  <mergeCells count="49">
    <mergeCell ref="P2:T7"/>
    <mergeCell ref="A236:T236"/>
    <mergeCell ref="A266:T266"/>
    <mergeCell ref="A56:T56"/>
    <mergeCell ref="B22:B24"/>
    <mergeCell ref="D23:D24"/>
    <mergeCell ref="C22:D22"/>
    <mergeCell ref="F22:F24"/>
    <mergeCell ref="H22:I22"/>
    <mergeCell ref="Q22:Q24"/>
    <mergeCell ref="P11:T19"/>
    <mergeCell ref="A27:T27"/>
    <mergeCell ref="A191:T191"/>
    <mergeCell ref="A203:T203"/>
    <mergeCell ref="L22:P22"/>
    <mergeCell ref="P23:P24"/>
    <mergeCell ref="N23:O23"/>
    <mergeCell ref="M23:M24"/>
    <mergeCell ref="R22:R24"/>
    <mergeCell ref="A20:S20"/>
    <mergeCell ref="A281:T281"/>
    <mergeCell ref="A31:T31"/>
    <mergeCell ref="A64:T64"/>
    <mergeCell ref="A121:T121"/>
    <mergeCell ref="A38:T38"/>
    <mergeCell ref="A72:T72"/>
    <mergeCell ref="A79:T79"/>
    <mergeCell ref="A98:T98"/>
    <mergeCell ref="A108:T108"/>
    <mergeCell ref="A183:T183"/>
    <mergeCell ref="B21:S21"/>
    <mergeCell ref="C23:C24"/>
    <mergeCell ref="E22:E24"/>
    <mergeCell ref="A130:T130"/>
    <mergeCell ref="A83:T83"/>
    <mergeCell ref="A91:T91"/>
    <mergeCell ref="T22:T24"/>
    <mergeCell ref="S22:S24"/>
    <mergeCell ref="L23:L24"/>
    <mergeCell ref="A167:T167"/>
    <mergeCell ref="A177:T177"/>
    <mergeCell ref="A164:T164"/>
    <mergeCell ref="I23:I24"/>
    <mergeCell ref="G22:G24"/>
    <mergeCell ref="K22:K24"/>
    <mergeCell ref="H23:H24"/>
    <mergeCell ref="A149:T149"/>
    <mergeCell ref="A115:T115"/>
    <mergeCell ref="J22:J24"/>
  </mergeCells>
  <conditionalFormatting sqref="B32:B36 E28:J29 R87:R88 R122:R128 R131:R134 R204:S234 R282:R359 R136:R147">
    <cfRule type="cellIs" priority="77" dxfId="0" operator="equal" stopIfTrue="1">
      <formula>$B$24</formula>
    </cfRule>
  </conditionalFormatting>
  <conditionalFormatting sqref="B58 B57:C57 B59:C59 F57:I57 F58:J61 B39:B54 E62:H62 J62">
    <cfRule type="cellIs" priority="75" dxfId="0" operator="equal">
      <formula>$B$25</formula>
    </cfRule>
  </conditionalFormatting>
  <conditionalFormatting sqref="A28:C29">
    <cfRule type="cellIs" priority="74" dxfId="0" operator="equal" stopIfTrue="1">
      <formula>$B$24</formula>
    </cfRule>
  </conditionalFormatting>
  <conditionalFormatting sqref="H30:J30">
    <cfRule type="cellIs" priority="71" dxfId="0" operator="equal" stopIfTrue="1">
      <formula>$B$24</formula>
    </cfRule>
  </conditionalFormatting>
  <conditionalFormatting sqref="L30:P30">
    <cfRule type="cellIs" priority="73" dxfId="0" operator="equal" stopIfTrue="1">
      <formula>$B$24</formula>
    </cfRule>
  </conditionalFormatting>
  <conditionalFormatting sqref="C60:C61">
    <cfRule type="cellIs" priority="68" dxfId="0" operator="equal">
      <formula>$B$25</formula>
    </cfRule>
  </conditionalFormatting>
  <conditionalFormatting sqref="B60:B61">
    <cfRule type="cellIs" priority="62" dxfId="0" operator="equal">
      <formula>$B$25</formula>
    </cfRule>
  </conditionalFormatting>
  <conditionalFormatting sqref="C58">
    <cfRule type="cellIs" priority="59" dxfId="0" operator="equal">
      <formula>$B$25</formula>
    </cfRule>
  </conditionalFormatting>
  <conditionalFormatting sqref="H63:J63">
    <cfRule type="cellIs" priority="57" dxfId="0" operator="equal">
      <formula>$B$25</formula>
    </cfRule>
  </conditionalFormatting>
  <conditionalFormatting sqref="Q57:Q63">
    <cfRule type="cellIs" priority="55" dxfId="0" operator="equal">
      <formula>$B$25</formula>
    </cfRule>
  </conditionalFormatting>
  <conditionalFormatting sqref="J57">
    <cfRule type="cellIs" priority="54" dxfId="0" operator="equal">
      <formula>$B$25</formula>
    </cfRule>
  </conditionalFormatting>
  <conditionalFormatting sqref="R28">
    <cfRule type="cellIs" priority="52" dxfId="0" operator="equal" stopIfTrue="1">
      <formula>$B$24</formula>
    </cfRule>
  </conditionalFormatting>
  <conditionalFormatting sqref="R29">
    <cfRule type="cellIs" priority="51" dxfId="0" operator="equal" stopIfTrue="1">
      <formula>$B$24</formula>
    </cfRule>
  </conditionalFormatting>
  <conditionalFormatting sqref="R32:R36">
    <cfRule type="cellIs" priority="50" dxfId="0" operator="equal" stopIfTrue="1">
      <formula>$B$24</formula>
    </cfRule>
  </conditionalFormatting>
  <conditionalFormatting sqref="R39:R52">
    <cfRule type="cellIs" priority="49" dxfId="0" operator="equal" stopIfTrue="1">
      <formula>$B$24</formula>
    </cfRule>
  </conditionalFormatting>
  <conditionalFormatting sqref="R57:R61">
    <cfRule type="cellIs" priority="48" dxfId="0" operator="equal" stopIfTrue="1">
      <formula>$B$24</formula>
    </cfRule>
  </conditionalFormatting>
  <conditionalFormatting sqref="R65:R70">
    <cfRule type="cellIs" priority="47" dxfId="0" operator="equal" stopIfTrue="1">
      <formula>$B$24</formula>
    </cfRule>
  </conditionalFormatting>
  <conditionalFormatting sqref="R73:R77">
    <cfRule type="cellIs" priority="46" dxfId="0" operator="equal" stopIfTrue="1">
      <formula>$B$24</formula>
    </cfRule>
  </conditionalFormatting>
  <conditionalFormatting sqref="R80">
    <cfRule type="cellIs" priority="45" dxfId="0" operator="equal" stopIfTrue="1">
      <formula>$B$24</formula>
    </cfRule>
  </conditionalFormatting>
  <conditionalFormatting sqref="R92:R95">
    <cfRule type="cellIs" priority="43" dxfId="0" operator="equal" stopIfTrue="1">
      <formula>$B$24</formula>
    </cfRule>
  </conditionalFormatting>
  <conditionalFormatting sqref="R99:R105">
    <cfRule type="cellIs" priority="42" dxfId="0" operator="equal" stopIfTrue="1">
      <formula>$B$24</formula>
    </cfRule>
  </conditionalFormatting>
  <conditionalFormatting sqref="R109:R113">
    <cfRule type="cellIs" priority="41" dxfId="0" operator="equal" stopIfTrue="1">
      <formula>$B$24</formula>
    </cfRule>
  </conditionalFormatting>
  <conditionalFormatting sqref="R116:R119">
    <cfRule type="cellIs" priority="40" dxfId="0" operator="equal" stopIfTrue="1">
      <formula>$B$24</formula>
    </cfRule>
  </conditionalFormatting>
  <conditionalFormatting sqref="R150:R161">
    <cfRule type="cellIs" priority="37" dxfId="0" operator="equal" stopIfTrue="1">
      <formula>$B$24</formula>
    </cfRule>
  </conditionalFormatting>
  <conditionalFormatting sqref="R165">
    <cfRule type="cellIs" priority="36" dxfId="0" operator="equal" stopIfTrue="1">
      <formula>$B$24</formula>
    </cfRule>
  </conditionalFormatting>
  <conditionalFormatting sqref="R168:R175">
    <cfRule type="cellIs" priority="35" dxfId="0" operator="equal" stopIfTrue="1">
      <formula>$B$24</formula>
    </cfRule>
  </conditionalFormatting>
  <conditionalFormatting sqref="R178:R180">
    <cfRule type="cellIs" priority="34" dxfId="0" operator="equal" stopIfTrue="1">
      <formula>$B$24</formula>
    </cfRule>
  </conditionalFormatting>
  <conditionalFormatting sqref="R184:R189">
    <cfRule type="cellIs" priority="33" dxfId="0" operator="equal" stopIfTrue="1">
      <formula>$B$24</formula>
    </cfRule>
  </conditionalFormatting>
  <conditionalFormatting sqref="R192:R198">
    <cfRule type="cellIs" priority="32" dxfId="0" operator="equal" stopIfTrue="1">
      <formula>$B$24</formula>
    </cfRule>
  </conditionalFormatting>
  <conditionalFormatting sqref="R237:R263">
    <cfRule type="cellIs" priority="30" dxfId="0" operator="equal" stopIfTrue="1">
      <formula>$B$24</formula>
    </cfRule>
  </conditionalFormatting>
  <conditionalFormatting sqref="R267:R276">
    <cfRule type="cellIs" priority="29" dxfId="0" operator="equal" stopIfTrue="1">
      <formula>$B$24</formula>
    </cfRule>
  </conditionalFormatting>
  <conditionalFormatting sqref="B282:B367">
    <cfRule type="cellIs" priority="26" dxfId="0" operator="equal">
      <formula>$C$24</formula>
    </cfRule>
  </conditionalFormatting>
  <conditionalFormatting sqref="S237:S264">
    <cfRule type="cellIs" priority="23" dxfId="0" operator="equal" stopIfTrue="1">
      <formula>$B$24</formula>
    </cfRule>
  </conditionalFormatting>
  <conditionalFormatting sqref="A32:A36">
    <cfRule type="cellIs" priority="22" dxfId="0" operator="equal" stopIfTrue="1">
      <formula>$B$24</formula>
    </cfRule>
  </conditionalFormatting>
  <conditionalFormatting sqref="R264">
    <cfRule type="cellIs" priority="21" dxfId="0" operator="equal" stopIfTrue="1">
      <formula>$B$24</formula>
    </cfRule>
  </conditionalFormatting>
  <conditionalFormatting sqref="R53:R54">
    <cfRule type="cellIs" priority="20" dxfId="0" operator="equal" stopIfTrue="1">
      <formula>$B$24</formula>
    </cfRule>
  </conditionalFormatting>
  <conditionalFormatting sqref="B62">
    <cfRule type="cellIs" priority="19" dxfId="0" operator="equal" stopIfTrue="1">
      <formula>$B$21</formula>
    </cfRule>
  </conditionalFormatting>
  <conditionalFormatting sqref="C62">
    <cfRule type="cellIs" priority="18" dxfId="0" operator="equal">
      <formula>$B$25</formula>
    </cfRule>
  </conditionalFormatting>
  <conditionalFormatting sqref="R62">
    <cfRule type="cellIs" priority="17" dxfId="0" operator="equal" stopIfTrue="1">
      <formula>$B$24</formula>
    </cfRule>
  </conditionalFormatting>
  <conditionalFormatting sqref="R81">
    <cfRule type="cellIs" priority="16" dxfId="0" operator="equal" stopIfTrue="1">
      <formula>$B$24</formula>
    </cfRule>
  </conditionalFormatting>
  <conditionalFormatting sqref="R89">
    <cfRule type="cellIs" priority="15" dxfId="0" operator="equal" stopIfTrue="1">
      <formula>$B$24</formula>
    </cfRule>
  </conditionalFormatting>
  <conditionalFormatting sqref="R96">
    <cfRule type="cellIs" priority="14" dxfId="0" operator="equal" stopIfTrue="1">
      <formula>$B$24</formula>
    </cfRule>
  </conditionalFormatting>
  <conditionalFormatting sqref="R106">
    <cfRule type="cellIs" priority="13" dxfId="0" operator="equal" stopIfTrue="1">
      <formula>$B$24</formula>
    </cfRule>
  </conditionalFormatting>
  <conditionalFormatting sqref="R162">
    <cfRule type="cellIs" priority="12" dxfId="0" operator="equal" stopIfTrue="1">
      <formula>$B$24</formula>
    </cfRule>
  </conditionalFormatting>
  <conditionalFormatting sqref="R181">
    <cfRule type="cellIs" priority="11" dxfId="0" operator="equal" stopIfTrue="1">
      <formula>$B$24</formula>
    </cfRule>
  </conditionalFormatting>
  <conditionalFormatting sqref="R199:R201">
    <cfRule type="cellIs" priority="10" dxfId="0" operator="equal" stopIfTrue="1">
      <formula>$B$24</formula>
    </cfRule>
  </conditionalFormatting>
  <conditionalFormatting sqref="R277:R279">
    <cfRule type="cellIs" priority="9" dxfId="0" operator="equal" stopIfTrue="1">
      <formula>$B$24</formula>
    </cfRule>
  </conditionalFormatting>
  <conditionalFormatting sqref="R360:R366">
    <cfRule type="cellIs" priority="8" dxfId="0" operator="equal" stopIfTrue="1">
      <formula>$B$24</formula>
    </cfRule>
  </conditionalFormatting>
  <conditionalFormatting sqref="R135">
    <cfRule type="cellIs" priority="7" dxfId="0" operator="equal" stopIfTrue="1">
      <formula>$B$24</formula>
    </cfRule>
  </conditionalFormatting>
  <conditionalFormatting sqref="I62">
    <cfRule type="cellIs" priority="6" dxfId="0" operator="equal">
      <formula>$B$25</formula>
    </cfRule>
  </conditionalFormatting>
  <conditionalFormatting sqref="R370">
    <cfRule type="cellIs" priority="5" dxfId="0" operator="equal" stopIfTrue="1">
      <formula>$B$24</formula>
    </cfRule>
  </conditionalFormatting>
  <conditionalFormatting sqref="L28:Q28 L29:P29 Q29:Q30">
    <cfRule type="cellIs" priority="4" dxfId="0" operator="equal" stopIfTrue="1">
      <formula>$B$24</formula>
    </cfRule>
  </conditionalFormatting>
  <conditionalFormatting sqref="L57:P62">
    <cfRule type="cellIs" priority="3" dxfId="0" operator="equal">
      <formula>$B$25</formula>
    </cfRule>
  </conditionalFormatting>
  <conditionalFormatting sqref="L63:P63">
    <cfRule type="cellIs" priority="2" dxfId="0" operator="equal">
      <formula>$B$25</formula>
    </cfRule>
  </conditionalFormatting>
  <conditionalFormatting sqref="R367">
    <cfRule type="cellIs" priority="1" dxfId="0" operator="equal" stopIfTrue="1">
      <formula>$B$24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2" r:id="rId1"/>
  <headerFooter alignWithMargins="0">
    <oddHeader>&amp;C&amp;P</oddHeader>
  </headerFooter>
  <rowBreaks count="4" manualBreakCount="4">
    <brk id="129" max="19" man="1"/>
    <brk id="148" max="19" man="1"/>
    <brk id="166" max="19" man="1"/>
    <brk id="3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382"/>
  <sheetViews>
    <sheetView view="pageBreakPreview" zoomScaleSheetLayoutView="100" workbookViewId="0" topLeftCell="A331">
      <selection activeCell="E5" sqref="E5"/>
    </sheetView>
  </sheetViews>
  <sheetFormatPr defaultColWidth="9.00390625" defaultRowHeight="12.75"/>
  <cols>
    <col min="1" max="1" width="5.875" style="41" customWidth="1"/>
    <col min="2" max="2" width="23.125" style="31" customWidth="1"/>
    <col min="3" max="4" width="12.25390625" style="31" customWidth="1"/>
    <col min="5" max="5" width="12.625" style="31" bestFit="1" customWidth="1"/>
    <col min="6" max="6" width="12.625" style="31" customWidth="1"/>
    <col min="7" max="7" width="11.125" style="31" customWidth="1"/>
    <col min="8" max="8" width="12.625" style="31" bestFit="1" customWidth="1"/>
    <col min="9" max="9" width="11.125" style="31" customWidth="1"/>
    <col min="10" max="10" width="9.125" style="31" customWidth="1"/>
    <col min="11" max="11" width="10.875" style="31" customWidth="1"/>
    <col min="12" max="13" width="9.125" style="31" customWidth="1"/>
    <col min="14" max="14" width="13.375" style="31" customWidth="1"/>
    <col min="15" max="17" width="9.125" style="31" customWidth="1"/>
    <col min="18" max="18" width="11.00390625" style="31" bestFit="1" customWidth="1"/>
    <col min="19" max="16384" width="9.125" style="31" customWidth="1"/>
  </cols>
  <sheetData>
    <row r="1" ht="6.75" customHeight="1"/>
    <row r="2" spans="13:17" ht="12.75">
      <c r="M2" s="206" t="s">
        <v>680</v>
      </c>
      <c r="N2" s="207"/>
      <c r="O2" s="207"/>
      <c r="P2" s="207"/>
      <c r="Q2" s="207"/>
    </row>
    <row r="3" spans="13:17" ht="12.75">
      <c r="M3" s="207"/>
      <c r="N3" s="207"/>
      <c r="O3" s="207"/>
      <c r="P3" s="207"/>
      <c r="Q3" s="207"/>
    </row>
    <row r="4" spans="13:17" ht="12.75">
      <c r="M4" s="207"/>
      <c r="N4" s="207"/>
      <c r="O4" s="207"/>
      <c r="P4" s="207"/>
      <c r="Q4" s="207"/>
    </row>
    <row r="5" spans="13:17" ht="12.75">
      <c r="M5" s="207"/>
      <c r="N5" s="207"/>
      <c r="O5" s="207"/>
      <c r="P5" s="207"/>
      <c r="Q5" s="207"/>
    </row>
    <row r="6" spans="13:17" ht="12.75">
      <c r="M6" s="207"/>
      <c r="N6" s="207"/>
      <c r="O6" s="207"/>
      <c r="P6" s="207"/>
      <c r="Q6" s="207"/>
    </row>
    <row r="7" spans="13:17" ht="6.75" customHeight="1">
      <c r="M7" s="207"/>
      <c r="N7" s="207"/>
      <c r="O7" s="207"/>
      <c r="P7" s="207"/>
      <c r="Q7" s="207"/>
    </row>
    <row r="8" ht="6" customHeight="1"/>
    <row r="9" ht="6.75" customHeight="1"/>
    <row r="10" ht="6.75" customHeight="1"/>
    <row r="11" spans="1:17" ht="15.75" customHeight="1">
      <c r="A11" s="3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29" t="s">
        <v>16</v>
      </c>
      <c r="N11" s="230"/>
      <c r="O11" s="230"/>
      <c r="P11" s="230"/>
      <c r="Q11" s="230"/>
    </row>
    <row r="12" spans="1:17" ht="12.75">
      <c r="A12" s="3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30"/>
      <c r="N12" s="230"/>
      <c r="O12" s="230"/>
      <c r="P12" s="230"/>
      <c r="Q12" s="230"/>
    </row>
    <row r="13" spans="1:17" ht="12.75">
      <c r="A13" s="3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30"/>
      <c r="N13" s="230"/>
      <c r="O13" s="230"/>
      <c r="P13" s="230"/>
      <c r="Q13" s="230"/>
    </row>
    <row r="14" spans="1:17" ht="12.75">
      <c r="A14" s="3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30"/>
      <c r="N14" s="230"/>
      <c r="O14" s="230"/>
      <c r="P14" s="230"/>
      <c r="Q14" s="230"/>
    </row>
    <row r="15" spans="1:17" ht="12.75">
      <c r="A15" s="3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30"/>
      <c r="N15" s="230"/>
      <c r="O15" s="230"/>
      <c r="P15" s="230"/>
      <c r="Q15" s="230"/>
    </row>
    <row r="16" spans="1:17" ht="12.75">
      <c r="A16" s="3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30"/>
      <c r="N16" s="230"/>
      <c r="O16" s="230"/>
      <c r="P16" s="230"/>
      <c r="Q16" s="230"/>
    </row>
    <row r="17" spans="1:17" ht="12.75">
      <c r="A17" s="3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0"/>
      <c r="N17" s="230"/>
      <c r="O17" s="230"/>
      <c r="P17" s="230"/>
      <c r="Q17" s="230"/>
    </row>
    <row r="18" spans="1:17" ht="12.75">
      <c r="A18" s="3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0"/>
      <c r="N18" s="230"/>
      <c r="O18" s="230"/>
      <c r="P18" s="230"/>
      <c r="Q18" s="230"/>
    </row>
    <row r="19" spans="1:20" ht="16.5" customHeight="1">
      <c r="A19" s="37"/>
      <c r="B19" s="8"/>
      <c r="C19" s="3"/>
      <c r="D19" s="3"/>
      <c r="E19" s="3"/>
      <c r="F19" s="3"/>
      <c r="G19" s="3"/>
      <c r="H19" s="9"/>
      <c r="I19" s="9"/>
      <c r="J19" s="9"/>
      <c r="K19" s="10"/>
      <c r="L19" s="11"/>
      <c r="M19" s="230"/>
      <c r="N19" s="230"/>
      <c r="O19" s="230"/>
      <c r="P19" s="230"/>
      <c r="Q19" s="230"/>
      <c r="R19" s="12"/>
      <c r="S19" s="3"/>
      <c r="T19" s="1"/>
    </row>
    <row r="20" spans="1:20" ht="62.25" customHeight="1">
      <c r="A20" s="37"/>
      <c r="B20" s="221" t="s">
        <v>497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34"/>
      <c r="R20" s="12"/>
      <c r="S20" s="3"/>
      <c r="T20" s="1"/>
    </row>
    <row r="21" spans="1:20" ht="18.75">
      <c r="A21" s="3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8"/>
      <c r="O21" s="18"/>
      <c r="P21" s="18"/>
      <c r="Q21" s="18"/>
      <c r="R21" s="12"/>
      <c r="S21" s="3"/>
      <c r="T21" s="1"/>
    </row>
    <row r="22" spans="1:19" s="145" customFormat="1" ht="119.25" customHeight="1">
      <c r="A22" s="35" t="s">
        <v>143</v>
      </c>
      <c r="B22" s="35" t="s">
        <v>248</v>
      </c>
      <c r="C22" s="19" t="s">
        <v>268</v>
      </c>
      <c r="D22" s="6" t="s">
        <v>255</v>
      </c>
      <c r="E22" s="6" t="s">
        <v>256</v>
      </c>
      <c r="F22" s="219" t="s">
        <v>249</v>
      </c>
      <c r="G22" s="223"/>
      <c r="H22" s="219" t="s">
        <v>257</v>
      </c>
      <c r="I22" s="223"/>
      <c r="J22" s="219" t="s">
        <v>261</v>
      </c>
      <c r="K22" s="223"/>
      <c r="L22" s="219" t="s">
        <v>262</v>
      </c>
      <c r="M22" s="223"/>
      <c r="N22" s="224" t="s">
        <v>264</v>
      </c>
      <c r="O22" s="225"/>
      <c r="P22" s="219" t="s">
        <v>258</v>
      </c>
      <c r="Q22" s="226"/>
      <c r="R22" s="143"/>
      <c r="S22" s="144"/>
    </row>
    <row r="23" spans="1:19" s="145" customFormat="1" ht="15" customHeight="1">
      <c r="A23" s="146"/>
      <c r="B23" s="35" t="s">
        <v>250</v>
      </c>
      <c r="C23" s="5" t="s">
        <v>243</v>
      </c>
      <c r="D23" s="5" t="s">
        <v>243</v>
      </c>
      <c r="E23" s="5" t="s">
        <v>243</v>
      </c>
      <c r="F23" s="5" t="s">
        <v>240</v>
      </c>
      <c r="G23" s="5" t="s">
        <v>243</v>
      </c>
      <c r="H23" s="5" t="s">
        <v>247</v>
      </c>
      <c r="I23" s="5" t="s">
        <v>243</v>
      </c>
      <c r="J23" s="5" t="s">
        <v>240</v>
      </c>
      <c r="K23" s="5" t="s">
        <v>243</v>
      </c>
      <c r="L23" s="5" t="s">
        <v>240</v>
      </c>
      <c r="M23" s="5" t="s">
        <v>243</v>
      </c>
      <c r="N23" s="5" t="s">
        <v>251</v>
      </c>
      <c r="O23" s="5" t="s">
        <v>243</v>
      </c>
      <c r="P23" s="219" t="s">
        <v>243</v>
      </c>
      <c r="Q23" s="220"/>
      <c r="R23" s="143"/>
      <c r="S23" s="144"/>
    </row>
    <row r="24" spans="1:19" s="145" customFormat="1" ht="12.75">
      <c r="A24" s="45">
        <v>1</v>
      </c>
      <c r="B24" s="3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  <c r="P24" s="219">
        <v>16</v>
      </c>
      <c r="Q24" s="226"/>
      <c r="R24" s="143"/>
      <c r="S24" s="144"/>
    </row>
    <row r="25" spans="1:19" s="145" customFormat="1" ht="12.75">
      <c r="A25" s="227" t="s">
        <v>294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143"/>
      <c r="S25" s="144"/>
    </row>
    <row r="26" spans="1:19" s="145" customFormat="1" ht="25.5">
      <c r="A26" s="38">
        <v>1</v>
      </c>
      <c r="B26" s="24" t="s">
        <v>22</v>
      </c>
      <c r="C26" s="15">
        <f>D26</f>
        <v>243259.85</v>
      </c>
      <c r="D26" s="15">
        <v>243259.85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"/>
      <c r="R26" s="143"/>
      <c r="S26" s="144"/>
    </row>
    <row r="27" spans="1:19" s="145" customFormat="1" ht="25.5">
      <c r="A27" s="38">
        <v>2</v>
      </c>
      <c r="B27" s="24" t="s">
        <v>626</v>
      </c>
      <c r="C27" s="15">
        <v>434309.14</v>
      </c>
      <c r="D27" s="15">
        <v>434309.14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0"/>
      <c r="R27" s="143"/>
      <c r="S27" s="144"/>
    </row>
    <row r="28" spans="1:19" s="145" customFormat="1" ht="14.25" customHeight="1">
      <c r="A28" s="147"/>
      <c r="B28" s="8" t="s">
        <v>282</v>
      </c>
      <c r="C28" s="11">
        <f>SUM(C26:C27)</f>
        <v>677568.99</v>
      </c>
      <c r="D28" s="11">
        <f>SUM(D26:D27)</f>
        <v>677568.99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"/>
      <c r="R28" s="143"/>
      <c r="S28" s="144"/>
    </row>
    <row r="29" spans="1:19" s="145" customFormat="1" ht="12.75">
      <c r="A29" s="227" t="s">
        <v>292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143"/>
      <c r="S29" s="144"/>
    </row>
    <row r="30" spans="1:19" s="145" customFormat="1" ht="25.5">
      <c r="A30" s="38">
        <v>3</v>
      </c>
      <c r="B30" s="24" t="s">
        <v>681</v>
      </c>
      <c r="C30" s="15">
        <v>114555</v>
      </c>
      <c r="D30" s="15">
        <v>114555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43"/>
      <c r="S30" s="144"/>
    </row>
    <row r="31" spans="1:19" s="145" customFormat="1" ht="25.5">
      <c r="A31" s="38">
        <v>4</v>
      </c>
      <c r="B31" s="24" t="s">
        <v>627</v>
      </c>
      <c r="C31" s="15">
        <v>289905</v>
      </c>
      <c r="D31" s="15">
        <v>289905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143"/>
      <c r="S31" s="144"/>
    </row>
    <row r="32" spans="1:19" s="145" customFormat="1" ht="25.5">
      <c r="A32" s="38">
        <v>5</v>
      </c>
      <c r="B32" s="24" t="s">
        <v>501</v>
      </c>
      <c r="C32" s="15">
        <v>256039</v>
      </c>
      <c r="D32" s="15">
        <v>256039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143"/>
      <c r="S32" s="144"/>
    </row>
    <row r="33" spans="1:19" s="145" customFormat="1" ht="25.5">
      <c r="A33" s="38">
        <v>6</v>
      </c>
      <c r="B33" s="24" t="s">
        <v>21</v>
      </c>
      <c r="C33" s="15">
        <v>299044</v>
      </c>
      <c r="D33" s="15">
        <v>299044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143"/>
      <c r="S33" s="144"/>
    </row>
    <row r="34" spans="1:19" s="145" customFormat="1" ht="25.5">
      <c r="A34" s="38">
        <v>7</v>
      </c>
      <c r="B34" s="14" t="s">
        <v>599</v>
      </c>
      <c r="C34" s="15">
        <v>471226</v>
      </c>
      <c r="D34" s="15">
        <v>471226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143"/>
      <c r="S34" s="144"/>
    </row>
    <row r="35" spans="1:19" s="145" customFormat="1" ht="12.75">
      <c r="A35" s="147"/>
      <c r="B35" s="8" t="s">
        <v>282</v>
      </c>
      <c r="C35" s="11">
        <f>SUM(C30:C34)</f>
        <v>1430769</v>
      </c>
      <c r="D35" s="11">
        <f>SUM(D30:D34)</f>
        <v>1430769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43"/>
      <c r="S35" s="144"/>
    </row>
    <row r="36" spans="1:19" s="145" customFormat="1" ht="12.75" customHeight="1">
      <c r="A36" s="227" t="s">
        <v>293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143"/>
      <c r="S36" s="144"/>
    </row>
    <row r="37" spans="1:19" s="145" customFormat="1" ht="27" customHeight="1">
      <c r="A37" s="10">
        <v>8</v>
      </c>
      <c r="B37" s="14" t="s">
        <v>369</v>
      </c>
      <c r="C37" s="15">
        <v>438195</v>
      </c>
      <c r="D37" s="15">
        <v>438195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0"/>
      <c r="R37" s="143"/>
      <c r="S37" s="144"/>
    </row>
    <row r="38" spans="1:19" s="145" customFormat="1" ht="27" customHeight="1">
      <c r="A38" s="10">
        <v>9</v>
      </c>
      <c r="B38" s="14" t="s">
        <v>370</v>
      </c>
      <c r="C38" s="15">
        <v>56738.4</v>
      </c>
      <c r="D38" s="15">
        <v>56738.4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"/>
      <c r="R38" s="143"/>
      <c r="S38" s="144"/>
    </row>
    <row r="39" spans="1:19" s="145" customFormat="1" ht="27" customHeight="1">
      <c r="A39" s="10">
        <v>10</v>
      </c>
      <c r="B39" s="14" t="s">
        <v>371</v>
      </c>
      <c r="C39" s="15">
        <v>295677</v>
      </c>
      <c r="D39" s="15">
        <v>184370</v>
      </c>
      <c r="E39" s="15"/>
      <c r="F39" s="15"/>
      <c r="G39" s="15"/>
      <c r="H39" s="15"/>
      <c r="I39" s="15"/>
      <c r="J39" s="15">
        <v>470</v>
      </c>
      <c r="K39" s="15">
        <v>111307</v>
      </c>
      <c r="L39" s="15"/>
      <c r="M39" s="15"/>
      <c r="N39" s="15"/>
      <c r="O39" s="15"/>
      <c r="P39" s="15"/>
      <c r="Q39" s="10"/>
      <c r="R39" s="143"/>
      <c r="S39" s="144"/>
    </row>
    <row r="40" spans="1:19" s="145" customFormat="1" ht="27" customHeight="1">
      <c r="A40" s="10">
        <v>11</v>
      </c>
      <c r="B40" s="14" t="s">
        <v>372</v>
      </c>
      <c r="C40" s="15">
        <v>83007</v>
      </c>
      <c r="D40" s="15">
        <v>83007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0"/>
      <c r="R40" s="143"/>
      <c r="S40" s="144"/>
    </row>
    <row r="41" spans="1:19" s="145" customFormat="1" ht="27.75" customHeight="1">
      <c r="A41" s="10">
        <v>12</v>
      </c>
      <c r="B41" s="14" t="s">
        <v>373</v>
      </c>
      <c r="C41" s="15">
        <v>115110</v>
      </c>
      <c r="D41" s="15">
        <v>115110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0"/>
      <c r="R41" s="143"/>
      <c r="S41" s="144"/>
    </row>
    <row r="42" spans="1:19" s="145" customFormat="1" ht="26.25" customHeight="1">
      <c r="A42" s="10">
        <v>13</v>
      </c>
      <c r="B42" s="14" t="s">
        <v>374</v>
      </c>
      <c r="C42" s="15">
        <v>351445</v>
      </c>
      <c r="D42" s="15">
        <v>351445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0"/>
      <c r="R42" s="143"/>
      <c r="S42" s="144"/>
    </row>
    <row r="43" spans="1:19" s="145" customFormat="1" ht="27" customHeight="1">
      <c r="A43" s="10">
        <v>14</v>
      </c>
      <c r="B43" s="14" t="s">
        <v>375</v>
      </c>
      <c r="C43" s="15">
        <v>29397</v>
      </c>
      <c r="D43" s="15">
        <v>29397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0"/>
      <c r="R43" s="143"/>
      <c r="S43" s="144"/>
    </row>
    <row r="44" spans="1:19" s="145" customFormat="1" ht="27" customHeight="1">
      <c r="A44" s="10">
        <v>15</v>
      </c>
      <c r="B44" s="14" t="s">
        <v>363</v>
      </c>
      <c r="C44" s="15">
        <v>153319</v>
      </c>
      <c r="D44" s="15">
        <v>153319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0"/>
      <c r="R44" s="143"/>
      <c r="S44" s="144"/>
    </row>
    <row r="45" spans="1:19" s="145" customFormat="1" ht="26.25" customHeight="1">
      <c r="A45" s="10">
        <v>16</v>
      </c>
      <c r="B45" s="14" t="s">
        <v>365</v>
      </c>
      <c r="C45" s="15">
        <v>155599</v>
      </c>
      <c r="D45" s="15">
        <v>155599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"/>
      <c r="R45" s="143"/>
      <c r="S45" s="144"/>
    </row>
    <row r="46" spans="1:19" s="145" customFormat="1" ht="25.5">
      <c r="A46" s="10">
        <v>17</v>
      </c>
      <c r="B46" s="14" t="s">
        <v>376</v>
      </c>
      <c r="C46" s="15">
        <v>168318</v>
      </c>
      <c r="D46" s="15">
        <v>168318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0"/>
      <c r="R46" s="143"/>
      <c r="S46" s="144"/>
    </row>
    <row r="47" spans="1:19" s="145" customFormat="1" ht="25.5">
      <c r="A47" s="10">
        <v>18</v>
      </c>
      <c r="B47" s="14" t="s">
        <v>367</v>
      </c>
      <c r="C47" s="15">
        <v>212429</v>
      </c>
      <c r="D47" s="15">
        <v>212429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0"/>
      <c r="R47" s="143"/>
      <c r="S47" s="144"/>
    </row>
    <row r="48" spans="1:19" s="145" customFormat="1" ht="27.75" customHeight="1">
      <c r="A48" s="10">
        <v>19</v>
      </c>
      <c r="B48" s="14" t="s">
        <v>377</v>
      </c>
      <c r="C48" s="15">
        <v>220491</v>
      </c>
      <c r="D48" s="15">
        <v>220491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0"/>
      <c r="R48" s="143"/>
      <c r="S48" s="144"/>
    </row>
    <row r="49" spans="1:19" s="145" customFormat="1" ht="26.25" customHeight="1">
      <c r="A49" s="10">
        <v>20</v>
      </c>
      <c r="B49" s="14" t="s">
        <v>378</v>
      </c>
      <c r="C49" s="15">
        <v>223006</v>
      </c>
      <c r="D49" s="15">
        <v>223006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0"/>
      <c r="R49" s="143"/>
      <c r="S49" s="144"/>
    </row>
    <row r="50" spans="1:19" s="145" customFormat="1" ht="27" customHeight="1">
      <c r="A50" s="10">
        <v>21</v>
      </c>
      <c r="B50" s="14" t="s">
        <v>379</v>
      </c>
      <c r="C50" s="15">
        <v>169176</v>
      </c>
      <c r="D50" s="15">
        <v>169176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0"/>
      <c r="R50" s="143"/>
      <c r="S50" s="144"/>
    </row>
    <row r="51" spans="1:19" s="145" customFormat="1" ht="27" customHeight="1">
      <c r="A51" s="10">
        <v>22</v>
      </c>
      <c r="B51" s="14" t="s">
        <v>510</v>
      </c>
      <c r="C51" s="15">
        <v>430166.08</v>
      </c>
      <c r="D51" s="15">
        <v>430166.08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0"/>
      <c r="R51" s="143"/>
      <c r="S51" s="144"/>
    </row>
    <row r="52" spans="1:19" s="145" customFormat="1" ht="27" customHeight="1">
      <c r="A52" s="10">
        <v>23</v>
      </c>
      <c r="B52" s="14" t="s">
        <v>511</v>
      </c>
      <c r="C52" s="15">
        <v>279078.94</v>
      </c>
      <c r="D52" s="15">
        <v>279078.94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0"/>
      <c r="R52" s="143"/>
      <c r="S52" s="144"/>
    </row>
    <row r="53" spans="1:19" s="145" customFormat="1" ht="14.25" customHeight="1">
      <c r="A53" s="21"/>
      <c r="B53" s="8" t="s">
        <v>282</v>
      </c>
      <c r="C53" s="11">
        <f>SUM(C37:C52)</f>
        <v>3381152.42</v>
      </c>
      <c r="D53" s="11">
        <f>SUM(D37:D52)</f>
        <v>3269845.42</v>
      </c>
      <c r="E53" s="11"/>
      <c r="F53" s="11"/>
      <c r="G53" s="11"/>
      <c r="H53" s="11"/>
      <c r="I53" s="11"/>
      <c r="J53" s="11">
        <f>SUM(J37:J52)</f>
        <v>470</v>
      </c>
      <c r="K53" s="11">
        <f>SUM(K37:K52)</f>
        <v>111307</v>
      </c>
      <c r="L53" s="11"/>
      <c r="M53" s="11"/>
      <c r="N53" s="15"/>
      <c r="O53" s="15"/>
      <c r="P53" s="15"/>
      <c r="Q53" s="10"/>
      <c r="R53" s="143"/>
      <c r="S53" s="144"/>
    </row>
    <row r="54" spans="1:19" s="145" customFormat="1" ht="12.75" customHeight="1">
      <c r="A54" s="227" t="s">
        <v>380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143"/>
      <c r="S54" s="144"/>
    </row>
    <row r="55" spans="1:19" s="145" customFormat="1" ht="25.5">
      <c r="A55" s="10">
        <v>24</v>
      </c>
      <c r="B55" s="24" t="s">
        <v>33</v>
      </c>
      <c r="C55" s="15">
        <v>159909</v>
      </c>
      <c r="D55" s="15">
        <v>159909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0"/>
      <c r="R55" s="143"/>
      <c r="S55" s="144"/>
    </row>
    <row r="56" spans="1:19" s="145" customFormat="1" ht="25.5">
      <c r="A56" s="10">
        <v>25</v>
      </c>
      <c r="B56" s="24" t="s">
        <v>34</v>
      </c>
      <c r="C56" s="15">
        <v>203304</v>
      </c>
      <c r="D56" s="15">
        <v>203304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0"/>
      <c r="R56" s="143"/>
      <c r="S56" s="144"/>
    </row>
    <row r="57" spans="1:19" s="145" customFormat="1" ht="25.5">
      <c r="A57" s="10">
        <v>26</v>
      </c>
      <c r="B57" s="24" t="s">
        <v>144</v>
      </c>
      <c r="C57" s="15">
        <v>210249</v>
      </c>
      <c r="D57" s="15">
        <v>210249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0"/>
      <c r="R57" s="143"/>
      <c r="S57" s="144"/>
    </row>
    <row r="58" spans="1:19" s="145" customFormat="1" ht="25.5">
      <c r="A58" s="10">
        <v>27</v>
      </c>
      <c r="B58" s="24" t="s">
        <v>37</v>
      </c>
      <c r="C58" s="15">
        <v>281428</v>
      </c>
      <c r="D58" s="15">
        <v>281428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0"/>
      <c r="R58" s="143"/>
      <c r="S58" s="144"/>
    </row>
    <row r="59" spans="1:19" s="145" customFormat="1" ht="27" customHeight="1">
      <c r="A59" s="10">
        <v>28</v>
      </c>
      <c r="B59" s="24" t="s">
        <v>36</v>
      </c>
      <c r="C59" s="15">
        <v>218799</v>
      </c>
      <c r="D59" s="15">
        <v>218799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0"/>
      <c r="R59" s="143"/>
      <c r="S59" s="144"/>
    </row>
    <row r="60" spans="1:19" s="145" customFormat="1" ht="27" customHeight="1">
      <c r="A60" s="10">
        <v>29</v>
      </c>
      <c r="B60" s="24" t="s">
        <v>512</v>
      </c>
      <c r="C60" s="15">
        <v>295698</v>
      </c>
      <c r="D60" s="15">
        <v>295698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0"/>
      <c r="R60" s="143"/>
      <c r="S60" s="144"/>
    </row>
    <row r="61" spans="1:19" s="145" customFormat="1" ht="12.75">
      <c r="A61" s="10"/>
      <c r="B61" s="8" t="s">
        <v>516</v>
      </c>
      <c r="C61" s="11">
        <f>SUM(C55:C60)</f>
        <v>1369387</v>
      </c>
      <c r="D61" s="11">
        <f>SUM(D55:D60)</f>
        <v>1369387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0"/>
      <c r="R61" s="143"/>
      <c r="S61" s="144"/>
    </row>
    <row r="62" spans="1:19" s="145" customFormat="1" ht="12.75" customHeight="1">
      <c r="A62" s="227" t="s">
        <v>280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143"/>
      <c r="S62" s="144"/>
    </row>
    <row r="63" spans="1:19" s="145" customFormat="1" ht="25.5">
      <c r="A63" s="10">
        <v>30</v>
      </c>
      <c r="B63" s="14" t="s">
        <v>339</v>
      </c>
      <c r="C63" s="15">
        <v>90645.29</v>
      </c>
      <c r="D63" s="15">
        <v>90645.29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43"/>
      <c r="S63" s="144"/>
    </row>
    <row r="64" spans="1:19" s="145" customFormat="1" ht="25.5">
      <c r="A64" s="10">
        <v>31</v>
      </c>
      <c r="B64" s="14" t="s">
        <v>340</v>
      </c>
      <c r="C64" s="15">
        <v>224211.87</v>
      </c>
      <c r="D64" s="15">
        <v>224211.87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143"/>
      <c r="S64" s="144"/>
    </row>
    <row r="65" spans="1:19" s="145" customFormat="1" ht="25.5">
      <c r="A65" s="10">
        <v>32</v>
      </c>
      <c r="B65" s="24" t="s">
        <v>502</v>
      </c>
      <c r="C65" s="15">
        <v>87434.39</v>
      </c>
      <c r="D65" s="15">
        <v>87434.39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43"/>
      <c r="S65" s="144"/>
    </row>
    <row r="66" spans="1:19" s="145" customFormat="1" ht="26.25" customHeight="1">
      <c r="A66" s="10">
        <v>33</v>
      </c>
      <c r="B66" s="14" t="s">
        <v>274</v>
      </c>
      <c r="C66" s="15">
        <v>214280.39</v>
      </c>
      <c r="D66" s="15">
        <v>170906.39</v>
      </c>
      <c r="E66" s="21"/>
      <c r="F66" s="20"/>
      <c r="G66" s="20"/>
      <c r="H66" s="21"/>
      <c r="I66" s="21"/>
      <c r="J66" s="21"/>
      <c r="K66" s="21"/>
      <c r="L66" s="10">
        <v>396.48</v>
      </c>
      <c r="M66" s="15">
        <v>43374</v>
      </c>
      <c r="N66" s="21"/>
      <c r="O66" s="21"/>
      <c r="P66" s="21"/>
      <c r="Q66" s="21"/>
      <c r="R66" s="143"/>
      <c r="S66" s="144"/>
    </row>
    <row r="67" spans="1:19" s="145" customFormat="1" ht="27" customHeight="1">
      <c r="A67" s="10">
        <v>34</v>
      </c>
      <c r="B67" s="14" t="s">
        <v>275</v>
      </c>
      <c r="C67" s="15">
        <v>246313.08</v>
      </c>
      <c r="D67" s="15">
        <v>246313.08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143"/>
      <c r="S67" s="144"/>
    </row>
    <row r="68" spans="1:19" s="145" customFormat="1" ht="27.75" customHeight="1">
      <c r="A68" s="10">
        <v>35</v>
      </c>
      <c r="B68" s="14" t="s">
        <v>276</v>
      </c>
      <c r="C68" s="15">
        <v>189274.98</v>
      </c>
      <c r="D68" s="15">
        <v>189274.98</v>
      </c>
      <c r="E68" s="21"/>
      <c r="F68" s="21"/>
      <c r="G68" s="20"/>
      <c r="H68" s="21"/>
      <c r="I68" s="21"/>
      <c r="J68" s="21"/>
      <c r="K68" s="21"/>
      <c r="L68" s="21"/>
      <c r="M68" s="21"/>
      <c r="N68" s="21"/>
      <c r="O68" s="20"/>
      <c r="P68" s="21"/>
      <c r="Q68" s="21"/>
      <c r="R68" s="143"/>
      <c r="S68" s="144"/>
    </row>
    <row r="69" spans="1:19" s="145" customFormat="1" ht="12.75">
      <c r="A69" s="147"/>
      <c r="B69" s="8" t="s">
        <v>282</v>
      </c>
      <c r="C69" s="11">
        <f>SUM(C63:C68)</f>
        <v>1052160</v>
      </c>
      <c r="D69" s="11">
        <f>SUM(D63:D68)</f>
        <v>1008785.9999999999</v>
      </c>
      <c r="E69" s="11"/>
      <c r="F69" s="11"/>
      <c r="G69" s="11"/>
      <c r="H69" s="11"/>
      <c r="I69" s="11"/>
      <c r="J69" s="11"/>
      <c r="K69" s="11"/>
      <c r="L69" s="11">
        <f>SUM(L63:L68)</f>
        <v>396.48</v>
      </c>
      <c r="M69" s="11">
        <f>SUM(M63:M68)</f>
        <v>43374</v>
      </c>
      <c r="N69" s="11"/>
      <c r="O69" s="22"/>
      <c r="P69" s="22"/>
      <c r="Q69" s="22"/>
      <c r="R69" s="143"/>
      <c r="S69" s="144"/>
    </row>
    <row r="70" spans="1:19" s="145" customFormat="1" ht="12.75" customHeight="1">
      <c r="A70" s="227" t="s">
        <v>283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143"/>
      <c r="S70" s="144"/>
    </row>
    <row r="71" spans="1:19" s="145" customFormat="1" ht="25.5">
      <c r="A71" s="10">
        <v>36</v>
      </c>
      <c r="B71" s="14" t="s">
        <v>427</v>
      </c>
      <c r="C71" s="15">
        <v>447988</v>
      </c>
      <c r="D71" s="15">
        <v>447988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0"/>
      <c r="R71" s="143"/>
      <c r="S71" s="144"/>
    </row>
    <row r="72" spans="1:19" s="145" customFormat="1" ht="25.5">
      <c r="A72" s="10">
        <v>37</v>
      </c>
      <c r="B72" s="14" t="s">
        <v>428</v>
      </c>
      <c r="C72" s="15">
        <v>445530</v>
      </c>
      <c r="D72" s="15">
        <v>445530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0"/>
      <c r="R72" s="143"/>
      <c r="S72" s="144"/>
    </row>
    <row r="73" spans="1:19" s="145" customFormat="1" ht="25.5">
      <c r="A73" s="10">
        <v>38</v>
      </c>
      <c r="B73" s="14" t="s">
        <v>434</v>
      </c>
      <c r="C73" s="15">
        <v>177920</v>
      </c>
      <c r="D73" s="15">
        <v>177920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  <c r="R73" s="143"/>
      <c r="S73" s="144"/>
    </row>
    <row r="74" spans="1:19" s="145" customFormat="1" ht="25.5">
      <c r="A74" s="10">
        <v>39</v>
      </c>
      <c r="B74" s="24" t="s">
        <v>39</v>
      </c>
      <c r="C74" s="15">
        <v>470485</v>
      </c>
      <c r="D74" s="15">
        <v>470485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0"/>
      <c r="R74" s="143"/>
      <c r="S74" s="144"/>
    </row>
    <row r="75" spans="1:19" s="145" customFormat="1" ht="25.5">
      <c r="A75" s="10">
        <v>40</v>
      </c>
      <c r="B75" s="24" t="s">
        <v>40</v>
      </c>
      <c r="C75" s="15">
        <v>122320</v>
      </c>
      <c r="D75" s="15">
        <v>122320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0"/>
      <c r="R75" s="143"/>
      <c r="S75" s="144"/>
    </row>
    <row r="76" spans="1:19" s="145" customFormat="1" ht="12.75">
      <c r="A76" s="10"/>
      <c r="B76" s="8" t="s">
        <v>282</v>
      </c>
      <c r="C76" s="11">
        <f>SUM(C71:C75)</f>
        <v>1664243</v>
      </c>
      <c r="D76" s="11">
        <f>SUM(D71:D75)</f>
        <v>1664243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0"/>
      <c r="R76" s="143"/>
      <c r="S76" s="144"/>
    </row>
    <row r="77" spans="1:19" s="145" customFormat="1" ht="12.75" customHeight="1">
      <c r="A77" s="227" t="s">
        <v>489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143"/>
      <c r="S77" s="144"/>
    </row>
    <row r="78" spans="1:19" s="145" customFormat="1" ht="25.5">
      <c r="A78" s="10">
        <v>41</v>
      </c>
      <c r="B78" s="14" t="s">
        <v>352</v>
      </c>
      <c r="C78" s="15">
        <v>289920</v>
      </c>
      <c r="D78" s="15">
        <v>277216</v>
      </c>
      <c r="E78" s="15">
        <v>12704</v>
      </c>
      <c r="F78" s="15"/>
      <c r="G78" s="48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143"/>
      <c r="S78" s="144"/>
    </row>
    <row r="79" spans="1:19" s="145" customFormat="1" ht="25.5">
      <c r="A79" s="10">
        <v>42</v>
      </c>
      <c r="B79" s="24" t="s">
        <v>631</v>
      </c>
      <c r="C79" s="15">
        <v>100000</v>
      </c>
      <c r="D79" s="15">
        <v>100000</v>
      </c>
      <c r="E79" s="15"/>
      <c r="F79" s="48"/>
      <c r="G79" s="48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43"/>
      <c r="S79" s="144"/>
    </row>
    <row r="80" spans="1:19" s="145" customFormat="1" ht="12.75">
      <c r="A80" s="147"/>
      <c r="B80" s="8" t="s">
        <v>282</v>
      </c>
      <c r="C80" s="11">
        <f>SUM(C78:C79)</f>
        <v>389920</v>
      </c>
      <c r="D80" s="11">
        <f>SUM(D78:D79)</f>
        <v>377216</v>
      </c>
      <c r="E80" s="11">
        <f>SUM(E78:E79)</f>
        <v>12704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  <c r="R80" s="143"/>
      <c r="S80" s="144"/>
    </row>
    <row r="81" spans="1:19" s="145" customFormat="1" ht="12.75" customHeight="1">
      <c r="A81" s="227" t="s">
        <v>295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143"/>
      <c r="S81" s="144"/>
    </row>
    <row r="82" spans="1:19" s="145" customFormat="1" ht="27" customHeight="1">
      <c r="A82" s="10">
        <v>43</v>
      </c>
      <c r="B82" s="14" t="s">
        <v>394</v>
      </c>
      <c r="C82" s="15">
        <v>92753.8</v>
      </c>
      <c r="D82" s="15">
        <v>92753.8</v>
      </c>
      <c r="E82" s="20"/>
      <c r="F82" s="20"/>
      <c r="G82" s="20"/>
      <c r="H82" s="20"/>
      <c r="I82" s="15"/>
      <c r="J82" s="15"/>
      <c r="K82" s="15"/>
      <c r="L82" s="15"/>
      <c r="M82" s="15"/>
      <c r="N82" s="15"/>
      <c r="O82" s="15"/>
      <c r="P82" s="15"/>
      <c r="Q82" s="10"/>
      <c r="R82" s="143"/>
      <c r="S82" s="144"/>
    </row>
    <row r="83" spans="1:19" s="145" customFormat="1" ht="27" customHeight="1">
      <c r="A83" s="10">
        <v>44</v>
      </c>
      <c r="B83" s="14" t="s">
        <v>395</v>
      </c>
      <c r="C83" s="15">
        <v>160839.9</v>
      </c>
      <c r="D83" s="15">
        <v>160839.9</v>
      </c>
      <c r="E83" s="20"/>
      <c r="F83" s="20"/>
      <c r="G83" s="20"/>
      <c r="H83" s="20"/>
      <c r="I83" s="15"/>
      <c r="J83" s="15"/>
      <c r="K83" s="15"/>
      <c r="L83" s="15"/>
      <c r="M83" s="15"/>
      <c r="N83" s="15"/>
      <c r="O83" s="15"/>
      <c r="P83" s="15"/>
      <c r="Q83" s="10"/>
      <c r="R83" s="143"/>
      <c r="S83" s="144"/>
    </row>
    <row r="84" spans="1:19" s="145" customFormat="1" ht="27" customHeight="1">
      <c r="A84" s="10">
        <v>45</v>
      </c>
      <c r="B84" s="14" t="s">
        <v>396</v>
      </c>
      <c r="C84" s="15">
        <v>78465.7</v>
      </c>
      <c r="D84" s="15">
        <v>78465.7</v>
      </c>
      <c r="E84" s="20"/>
      <c r="F84" s="20"/>
      <c r="G84" s="20"/>
      <c r="H84" s="20"/>
      <c r="I84" s="15"/>
      <c r="J84" s="15"/>
      <c r="K84" s="15"/>
      <c r="L84" s="15"/>
      <c r="M84" s="15"/>
      <c r="N84" s="15"/>
      <c r="O84" s="15"/>
      <c r="P84" s="15"/>
      <c r="Q84" s="10"/>
      <c r="R84" s="143"/>
      <c r="S84" s="144"/>
    </row>
    <row r="85" spans="1:19" s="145" customFormat="1" ht="27.75" customHeight="1">
      <c r="A85" s="10">
        <v>46</v>
      </c>
      <c r="B85" s="14" t="s">
        <v>397</v>
      </c>
      <c r="C85" s="15">
        <v>118787.1</v>
      </c>
      <c r="D85" s="15">
        <v>118787.1</v>
      </c>
      <c r="E85" s="20"/>
      <c r="F85" s="20"/>
      <c r="G85" s="20"/>
      <c r="H85" s="20"/>
      <c r="I85" s="15"/>
      <c r="J85" s="15"/>
      <c r="K85" s="15"/>
      <c r="L85" s="15"/>
      <c r="M85" s="15"/>
      <c r="N85" s="15"/>
      <c r="O85" s="15"/>
      <c r="P85" s="15"/>
      <c r="Q85" s="10"/>
      <c r="R85" s="143"/>
      <c r="S85" s="144"/>
    </row>
    <row r="86" spans="1:19" s="145" customFormat="1" ht="27.75" customHeight="1">
      <c r="A86" s="10">
        <v>47</v>
      </c>
      <c r="B86" s="14" t="s">
        <v>393</v>
      </c>
      <c r="C86" s="15">
        <v>148787.6</v>
      </c>
      <c r="D86" s="15">
        <v>148787.6</v>
      </c>
      <c r="E86" s="20"/>
      <c r="F86" s="20"/>
      <c r="G86" s="20"/>
      <c r="H86" s="20"/>
      <c r="I86" s="15"/>
      <c r="J86" s="15"/>
      <c r="K86" s="15"/>
      <c r="L86" s="15"/>
      <c r="M86" s="15"/>
      <c r="N86" s="15"/>
      <c r="O86" s="15"/>
      <c r="P86" s="15"/>
      <c r="Q86" s="10"/>
      <c r="R86" s="143"/>
      <c r="S86" s="144"/>
    </row>
    <row r="87" spans="1:19" s="145" customFormat="1" ht="27.75" customHeight="1">
      <c r="A87" s="10">
        <v>48</v>
      </c>
      <c r="B87" s="14" t="s">
        <v>513</v>
      </c>
      <c r="C87" s="15">
        <v>475255.68</v>
      </c>
      <c r="D87" s="15">
        <v>475255.68</v>
      </c>
      <c r="E87" s="20"/>
      <c r="F87" s="20"/>
      <c r="G87" s="20"/>
      <c r="H87" s="20"/>
      <c r="I87" s="15"/>
      <c r="J87" s="15"/>
      <c r="K87" s="15"/>
      <c r="L87" s="15"/>
      <c r="M87" s="15"/>
      <c r="N87" s="15"/>
      <c r="O87" s="15"/>
      <c r="P87" s="15"/>
      <c r="Q87" s="10"/>
      <c r="R87" s="143"/>
      <c r="S87" s="144"/>
    </row>
    <row r="88" spans="1:19" s="145" customFormat="1" ht="12.75">
      <c r="A88" s="147"/>
      <c r="B88" s="8" t="s">
        <v>282</v>
      </c>
      <c r="C88" s="11">
        <f>SUM(C82:C87)</f>
        <v>1074889.78</v>
      </c>
      <c r="D88" s="11">
        <f>SUM(D82:D87)</f>
        <v>1074889.78</v>
      </c>
      <c r="E88" s="22"/>
      <c r="F88" s="22"/>
      <c r="G88" s="22"/>
      <c r="H88" s="22"/>
      <c r="I88" s="15"/>
      <c r="J88" s="15"/>
      <c r="K88" s="15"/>
      <c r="L88" s="15"/>
      <c r="M88" s="15"/>
      <c r="N88" s="15"/>
      <c r="O88" s="15"/>
      <c r="P88" s="15"/>
      <c r="Q88" s="10"/>
      <c r="R88" s="143"/>
      <c r="S88" s="144"/>
    </row>
    <row r="89" spans="1:19" s="145" customFormat="1" ht="12.75" customHeight="1">
      <c r="A89" s="227" t="s">
        <v>296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143"/>
      <c r="S89" s="144"/>
    </row>
    <row r="90" spans="1:19" s="145" customFormat="1" ht="27.75" customHeight="1">
      <c r="A90" s="10">
        <v>49</v>
      </c>
      <c r="B90" s="14" t="s">
        <v>341</v>
      </c>
      <c r="C90" s="15">
        <v>266055</v>
      </c>
      <c r="D90" s="15">
        <v>266055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1"/>
      <c r="R90" s="143"/>
      <c r="S90" s="144"/>
    </row>
    <row r="91" spans="1:19" s="145" customFormat="1" ht="27" customHeight="1">
      <c r="A91" s="10">
        <v>50</v>
      </c>
      <c r="B91" s="14" t="s">
        <v>322</v>
      </c>
      <c r="C91" s="15">
        <v>60698</v>
      </c>
      <c r="D91" s="15">
        <v>60698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  <c r="R91" s="143"/>
      <c r="S91" s="144"/>
    </row>
    <row r="92" spans="1:19" s="145" customFormat="1" ht="27.75" customHeight="1">
      <c r="A92" s="10">
        <v>51</v>
      </c>
      <c r="B92" s="14" t="s">
        <v>342</v>
      </c>
      <c r="C92" s="15">
        <v>84852</v>
      </c>
      <c r="D92" s="15">
        <v>84852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  <c r="R92" s="143"/>
      <c r="S92" s="144"/>
    </row>
    <row r="93" spans="1:19" s="145" customFormat="1" ht="26.25" customHeight="1">
      <c r="A93" s="10">
        <v>52</v>
      </c>
      <c r="B93" s="24" t="s">
        <v>145</v>
      </c>
      <c r="C93" s="15">
        <v>165804</v>
      </c>
      <c r="D93" s="15">
        <v>165804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  <c r="R93" s="143"/>
      <c r="S93" s="144"/>
    </row>
    <row r="94" spans="1:19" s="145" customFormat="1" ht="26.25" customHeight="1">
      <c r="A94" s="10">
        <v>53</v>
      </c>
      <c r="B94" s="24" t="s">
        <v>514</v>
      </c>
      <c r="C94" s="15">
        <v>136271.6</v>
      </c>
      <c r="D94" s="15">
        <v>136271.6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1"/>
      <c r="R94" s="143"/>
      <c r="S94" s="144"/>
    </row>
    <row r="95" spans="1:19" s="145" customFormat="1" ht="12.75">
      <c r="A95" s="147"/>
      <c r="B95" s="8" t="s">
        <v>282</v>
      </c>
      <c r="C95" s="11">
        <f>SUM(C90:C94)</f>
        <v>713680.6</v>
      </c>
      <c r="D95" s="11">
        <f>SUM(D90:D94)</f>
        <v>713680.6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  <c r="R95" s="143"/>
      <c r="S95" s="144"/>
    </row>
    <row r="96" spans="1:19" s="145" customFormat="1" ht="12.75" customHeight="1">
      <c r="A96" s="227" t="s">
        <v>306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143"/>
      <c r="S96" s="144"/>
    </row>
    <row r="97" spans="1:19" s="145" customFormat="1" ht="27" customHeight="1">
      <c r="A97" s="10">
        <v>54</v>
      </c>
      <c r="B97" s="14" t="s">
        <v>353</v>
      </c>
      <c r="C97" s="15">
        <v>78181</v>
      </c>
      <c r="D97" s="15">
        <v>78181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0"/>
      <c r="R97" s="143"/>
      <c r="S97" s="144"/>
    </row>
    <row r="98" spans="1:19" s="145" customFormat="1" ht="27" customHeight="1">
      <c r="A98" s="10">
        <v>55</v>
      </c>
      <c r="B98" s="14" t="s">
        <v>354</v>
      </c>
      <c r="C98" s="15">
        <v>246549.77</v>
      </c>
      <c r="D98" s="15">
        <v>246549.77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0"/>
      <c r="R98" s="143"/>
      <c r="S98" s="144"/>
    </row>
    <row r="99" spans="1:19" s="145" customFormat="1" ht="27" customHeight="1">
      <c r="A99" s="10">
        <v>56</v>
      </c>
      <c r="B99" s="14" t="s">
        <v>355</v>
      </c>
      <c r="C99" s="15">
        <v>69180</v>
      </c>
      <c r="D99" s="15">
        <v>69180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0"/>
      <c r="R99" s="143"/>
      <c r="S99" s="144"/>
    </row>
    <row r="100" spans="1:19" s="145" customFormat="1" ht="26.25" customHeight="1">
      <c r="A100" s="10">
        <v>57</v>
      </c>
      <c r="B100" s="14" t="s">
        <v>356</v>
      </c>
      <c r="C100" s="15">
        <v>573508</v>
      </c>
      <c r="D100" s="15">
        <v>573508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0"/>
      <c r="R100" s="143"/>
      <c r="S100" s="144"/>
    </row>
    <row r="101" spans="1:19" s="145" customFormat="1" ht="27" customHeight="1">
      <c r="A101" s="10">
        <v>58</v>
      </c>
      <c r="B101" s="14" t="s">
        <v>357</v>
      </c>
      <c r="C101" s="15">
        <v>312493</v>
      </c>
      <c r="D101" s="15">
        <v>312493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0"/>
      <c r="R101" s="143"/>
      <c r="S101" s="144"/>
    </row>
    <row r="102" spans="1:19" s="145" customFormat="1" ht="27.75" customHeight="1">
      <c r="A102" s="10">
        <v>59</v>
      </c>
      <c r="B102" s="14" t="s">
        <v>358</v>
      </c>
      <c r="C102" s="15">
        <v>130059.04</v>
      </c>
      <c r="D102" s="15">
        <v>130059.04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0"/>
      <c r="R102" s="143"/>
      <c r="S102" s="144"/>
    </row>
    <row r="103" spans="1:19" s="145" customFormat="1" ht="27.75" customHeight="1">
      <c r="A103" s="10">
        <v>60</v>
      </c>
      <c r="B103" s="14" t="s">
        <v>425</v>
      </c>
      <c r="C103" s="15">
        <v>1008593.8</v>
      </c>
      <c r="D103" s="15">
        <v>136152.01</v>
      </c>
      <c r="E103" s="15"/>
      <c r="F103" s="15">
        <v>375</v>
      </c>
      <c r="G103" s="15">
        <v>872441.79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0"/>
      <c r="R103" s="143"/>
      <c r="S103" s="144"/>
    </row>
    <row r="104" spans="1:19" s="145" customFormat="1" ht="27.75" customHeight="1">
      <c r="A104" s="10">
        <v>61</v>
      </c>
      <c r="B104" s="24" t="s">
        <v>632</v>
      </c>
      <c r="C104" s="15">
        <v>490280</v>
      </c>
      <c r="D104" s="15"/>
      <c r="E104" s="15"/>
      <c r="F104" s="15">
        <v>225</v>
      </c>
      <c r="G104" s="15">
        <v>490280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0"/>
      <c r="R104" s="143"/>
      <c r="S104" s="144"/>
    </row>
    <row r="105" spans="1:19" s="145" customFormat="1" ht="12.75">
      <c r="A105" s="147"/>
      <c r="B105" s="8" t="s">
        <v>282</v>
      </c>
      <c r="C105" s="11">
        <f>SUM(C97:C104)</f>
        <v>2908844.6100000003</v>
      </c>
      <c r="D105" s="11">
        <f>SUM(D97:D104)</f>
        <v>1546122.82</v>
      </c>
      <c r="E105" s="11"/>
      <c r="F105" s="11">
        <f>SUM(F97:F104)</f>
        <v>600</v>
      </c>
      <c r="G105" s="11">
        <f>SUM(G97:G104)</f>
        <v>1362721.79</v>
      </c>
      <c r="H105" s="11"/>
      <c r="I105" s="11"/>
      <c r="J105" s="11"/>
      <c r="K105" s="11"/>
      <c r="L105" s="11"/>
      <c r="M105" s="15"/>
      <c r="N105" s="15"/>
      <c r="O105" s="15"/>
      <c r="P105" s="15"/>
      <c r="Q105" s="10"/>
      <c r="R105" s="143"/>
      <c r="S105" s="144"/>
    </row>
    <row r="106" spans="1:19" s="145" customFormat="1" ht="12.75" customHeight="1">
      <c r="A106" s="227" t="s">
        <v>307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143"/>
      <c r="S106" s="144"/>
    </row>
    <row r="107" spans="1:19" s="145" customFormat="1" ht="27" customHeight="1">
      <c r="A107" s="10">
        <v>62</v>
      </c>
      <c r="B107" s="14" t="s">
        <v>346</v>
      </c>
      <c r="C107" s="15">
        <v>376008.86</v>
      </c>
      <c r="D107" s="15">
        <v>376008.86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0"/>
      <c r="R107" s="143"/>
      <c r="S107" s="144"/>
    </row>
    <row r="108" spans="1:19" s="145" customFormat="1" ht="27" customHeight="1">
      <c r="A108" s="10">
        <v>63</v>
      </c>
      <c r="B108" s="14" t="s">
        <v>347</v>
      </c>
      <c r="C108" s="15">
        <v>159872.58</v>
      </c>
      <c r="D108" s="15">
        <v>159872.58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0"/>
      <c r="R108" s="143"/>
      <c r="S108" s="144"/>
    </row>
    <row r="109" spans="1:19" s="145" customFormat="1" ht="25.5">
      <c r="A109" s="10">
        <v>64</v>
      </c>
      <c r="B109" s="14" t="s">
        <v>348</v>
      </c>
      <c r="C109" s="15">
        <v>305794.96</v>
      </c>
      <c r="D109" s="15">
        <v>305794.96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0"/>
      <c r="R109" s="143"/>
      <c r="S109" s="144"/>
    </row>
    <row r="110" spans="1:19" s="145" customFormat="1" ht="25.5">
      <c r="A110" s="10">
        <v>65</v>
      </c>
      <c r="B110" s="14" t="s">
        <v>349</v>
      </c>
      <c r="C110" s="15">
        <v>384689.99</v>
      </c>
      <c r="D110" s="15">
        <v>384689.99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0"/>
      <c r="R110" s="143"/>
      <c r="S110" s="144"/>
    </row>
    <row r="111" spans="1:19" s="145" customFormat="1" ht="27" customHeight="1">
      <c r="A111" s="10">
        <v>66</v>
      </c>
      <c r="B111" s="14" t="s">
        <v>350</v>
      </c>
      <c r="C111" s="15">
        <v>118332.89</v>
      </c>
      <c r="D111" s="15">
        <v>118332.89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0"/>
      <c r="R111" s="143"/>
      <c r="S111" s="144"/>
    </row>
    <row r="112" spans="1:19" s="145" customFormat="1" ht="12.75">
      <c r="A112" s="147"/>
      <c r="B112" s="8" t="s">
        <v>282</v>
      </c>
      <c r="C112" s="11">
        <f>SUM(C107:C111)</f>
        <v>1344699.2799999998</v>
      </c>
      <c r="D112" s="11">
        <f>SUM(D107:D111)</f>
        <v>1344699.2799999998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0"/>
      <c r="R112" s="143"/>
      <c r="S112" s="144"/>
    </row>
    <row r="113" spans="1:19" s="145" customFormat="1" ht="12.75" customHeight="1">
      <c r="A113" s="227" t="s">
        <v>317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143"/>
      <c r="S113" s="144"/>
    </row>
    <row r="114" spans="1:19" s="145" customFormat="1" ht="25.5">
      <c r="A114" s="10">
        <v>67</v>
      </c>
      <c r="B114" s="24" t="s">
        <v>600</v>
      </c>
      <c r="C114" s="15">
        <v>169458.89</v>
      </c>
      <c r="D114" s="15">
        <v>120608.89</v>
      </c>
      <c r="E114" s="15">
        <v>48850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  <c r="R114" s="143"/>
      <c r="S114" s="144"/>
    </row>
    <row r="115" spans="1:19" s="145" customFormat="1" ht="27" customHeight="1">
      <c r="A115" s="10">
        <v>68</v>
      </c>
      <c r="B115" s="14" t="s">
        <v>343</v>
      </c>
      <c r="C115" s="15">
        <v>169458.89</v>
      </c>
      <c r="D115" s="15">
        <v>120608.89</v>
      </c>
      <c r="E115" s="15">
        <v>48850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R115" s="143"/>
      <c r="S115" s="144"/>
    </row>
    <row r="116" spans="1:19" s="145" customFormat="1" ht="26.25" customHeight="1">
      <c r="A116" s="10">
        <v>69</v>
      </c>
      <c r="B116" s="14" t="s">
        <v>344</v>
      </c>
      <c r="C116" s="15">
        <v>169458.89</v>
      </c>
      <c r="D116" s="15">
        <v>120608.89</v>
      </c>
      <c r="E116" s="15">
        <v>48850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R116" s="143"/>
      <c r="S116" s="144"/>
    </row>
    <row r="117" spans="1:19" s="145" customFormat="1" ht="27" customHeight="1">
      <c r="A117" s="10">
        <v>70</v>
      </c>
      <c r="B117" s="14" t="s">
        <v>345</v>
      </c>
      <c r="C117" s="15">
        <v>281121.77</v>
      </c>
      <c r="D117" s="15">
        <v>232271.77</v>
      </c>
      <c r="E117" s="15">
        <v>48850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R117" s="143"/>
      <c r="S117" s="144"/>
    </row>
    <row r="118" spans="1:19" s="145" customFormat="1" ht="15.75" customHeight="1">
      <c r="A118" s="147"/>
      <c r="B118" s="8" t="s">
        <v>282</v>
      </c>
      <c r="C118" s="11">
        <f>SUM(C114:C117)</f>
        <v>789498.4400000001</v>
      </c>
      <c r="D118" s="11">
        <f>SUM(D114:D117)</f>
        <v>594098.44</v>
      </c>
      <c r="E118" s="11">
        <f>SUM(E114:E117)</f>
        <v>195400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R118" s="143"/>
      <c r="S118" s="144"/>
    </row>
    <row r="119" spans="1:19" s="145" customFormat="1" ht="12.75" customHeight="1">
      <c r="A119" s="227" t="s">
        <v>270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143"/>
      <c r="S119" s="144"/>
    </row>
    <row r="120" spans="1:19" s="145" customFormat="1" ht="25.5">
      <c r="A120" s="10">
        <v>71</v>
      </c>
      <c r="B120" s="24" t="s">
        <v>47</v>
      </c>
      <c r="C120" s="15">
        <v>84801</v>
      </c>
      <c r="D120" s="15">
        <v>84801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R120" s="143"/>
      <c r="S120" s="144"/>
    </row>
    <row r="121" spans="1:19" s="145" customFormat="1" ht="25.5">
      <c r="A121" s="10">
        <v>72</v>
      </c>
      <c r="B121" s="14" t="s">
        <v>337</v>
      </c>
      <c r="C121" s="15">
        <v>113385</v>
      </c>
      <c r="D121" s="15">
        <v>113385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R121" s="143"/>
      <c r="S121" s="144"/>
    </row>
    <row r="122" spans="1:19" s="145" customFormat="1" ht="25.5">
      <c r="A122" s="10">
        <v>73</v>
      </c>
      <c r="B122" s="24" t="s">
        <v>146</v>
      </c>
      <c r="C122" s="15">
        <v>157561</v>
      </c>
      <c r="D122" s="15">
        <v>157561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R122" s="143"/>
      <c r="S122" s="144"/>
    </row>
    <row r="123" spans="1:19" s="145" customFormat="1" ht="25.5">
      <c r="A123" s="10">
        <v>74</v>
      </c>
      <c r="B123" s="14" t="s">
        <v>272</v>
      </c>
      <c r="C123" s="15">
        <v>154029</v>
      </c>
      <c r="D123" s="15">
        <v>154029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R123" s="143"/>
      <c r="S123" s="144"/>
    </row>
    <row r="124" spans="1:19" s="145" customFormat="1" ht="25.5">
      <c r="A124" s="10">
        <v>75</v>
      </c>
      <c r="B124" s="24" t="s">
        <v>49</v>
      </c>
      <c r="C124" s="15">
        <v>118369</v>
      </c>
      <c r="D124" s="15">
        <v>118369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R124" s="143"/>
      <c r="S124" s="144"/>
    </row>
    <row r="125" spans="1:19" s="145" customFormat="1" ht="25.5">
      <c r="A125" s="10">
        <v>76</v>
      </c>
      <c r="B125" s="14" t="s">
        <v>338</v>
      </c>
      <c r="C125" s="15">
        <v>121342</v>
      </c>
      <c r="D125" s="15">
        <v>121342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R125" s="143"/>
      <c r="S125" s="144"/>
    </row>
    <row r="126" spans="1:19" s="145" customFormat="1" ht="25.5">
      <c r="A126" s="10">
        <v>77</v>
      </c>
      <c r="B126" s="14" t="s">
        <v>601</v>
      </c>
      <c r="C126" s="15">
        <v>251292</v>
      </c>
      <c r="D126" s="15">
        <v>251292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R126" s="143"/>
      <c r="S126" s="144"/>
    </row>
    <row r="127" spans="1:19" s="145" customFormat="1" ht="12.75">
      <c r="A127" s="147"/>
      <c r="B127" s="8" t="s">
        <v>282</v>
      </c>
      <c r="C127" s="11">
        <v>1000779</v>
      </c>
      <c r="D127" s="11">
        <v>1000779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R127" s="143"/>
      <c r="S127" s="144"/>
    </row>
    <row r="128" spans="1:19" s="145" customFormat="1" ht="12.75" customHeight="1">
      <c r="A128" s="227" t="s">
        <v>284</v>
      </c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143"/>
      <c r="S128" s="144"/>
    </row>
    <row r="129" spans="1:19" s="145" customFormat="1" ht="25.5">
      <c r="A129" s="10">
        <v>78</v>
      </c>
      <c r="B129" s="24" t="s">
        <v>51</v>
      </c>
      <c r="C129" s="15">
        <v>112450</v>
      </c>
      <c r="D129" s="15">
        <v>112450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0"/>
      <c r="R129" s="143"/>
      <c r="S129" s="144"/>
    </row>
    <row r="130" spans="1:19" s="145" customFormat="1" ht="25.5">
      <c r="A130" s="10">
        <v>79</v>
      </c>
      <c r="B130" s="14" t="s">
        <v>435</v>
      </c>
      <c r="C130" s="15">
        <v>91288</v>
      </c>
      <c r="D130" s="15">
        <v>91288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0"/>
      <c r="R130" s="143"/>
      <c r="S130" s="144"/>
    </row>
    <row r="131" spans="1:19" s="145" customFormat="1" ht="25.5">
      <c r="A131" s="10">
        <v>80</v>
      </c>
      <c r="B131" s="24" t="s">
        <v>52</v>
      </c>
      <c r="C131" s="15">
        <v>156949</v>
      </c>
      <c r="D131" s="15">
        <v>156949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0"/>
      <c r="R131" s="143"/>
      <c r="S131" s="144"/>
    </row>
    <row r="132" spans="1:19" s="145" customFormat="1" ht="25.5">
      <c r="A132" s="10">
        <v>81</v>
      </c>
      <c r="B132" s="14" t="s">
        <v>436</v>
      </c>
      <c r="C132" s="15">
        <v>232562</v>
      </c>
      <c r="D132" s="15">
        <v>232562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0"/>
      <c r="R132" s="143"/>
      <c r="S132" s="144"/>
    </row>
    <row r="133" spans="1:19" s="145" customFormat="1" ht="25.5">
      <c r="A133" s="10">
        <v>82</v>
      </c>
      <c r="B133" s="24" t="s">
        <v>53</v>
      </c>
      <c r="C133" s="15">
        <v>76846.5</v>
      </c>
      <c r="D133" s="15">
        <v>76846.5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0"/>
      <c r="R133" s="143"/>
      <c r="S133" s="144"/>
    </row>
    <row r="134" spans="1:19" s="145" customFormat="1" ht="25.5">
      <c r="A134" s="10">
        <v>83</v>
      </c>
      <c r="B134" s="14" t="s">
        <v>437</v>
      </c>
      <c r="C134" s="15">
        <v>242078</v>
      </c>
      <c r="D134" s="15">
        <v>242078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0"/>
      <c r="R134" s="143"/>
      <c r="S134" s="144"/>
    </row>
    <row r="135" spans="1:19" s="145" customFormat="1" ht="25.5">
      <c r="A135" s="10">
        <v>84</v>
      </c>
      <c r="B135" s="14" t="s">
        <v>472</v>
      </c>
      <c r="C135" s="15">
        <v>101333.8</v>
      </c>
      <c r="D135" s="15">
        <v>101333.8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0"/>
      <c r="R135" s="143"/>
      <c r="S135" s="144"/>
    </row>
    <row r="136" spans="1:19" s="145" customFormat="1" ht="25.5">
      <c r="A136" s="10">
        <v>85</v>
      </c>
      <c r="B136" s="14" t="s">
        <v>438</v>
      </c>
      <c r="C136" s="15">
        <v>121683</v>
      </c>
      <c r="D136" s="15">
        <v>121683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0"/>
      <c r="R136" s="143"/>
      <c r="S136" s="144"/>
    </row>
    <row r="137" spans="1:19" s="145" customFormat="1" ht="25.5">
      <c r="A137" s="10">
        <v>86</v>
      </c>
      <c r="B137" s="14" t="s">
        <v>439</v>
      </c>
      <c r="C137" s="15">
        <v>180598</v>
      </c>
      <c r="D137" s="15">
        <v>180598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0"/>
      <c r="R137" s="143"/>
      <c r="S137" s="144"/>
    </row>
    <row r="138" spans="1:19" s="145" customFormat="1" ht="25.5">
      <c r="A138" s="10">
        <v>87</v>
      </c>
      <c r="B138" s="14" t="s">
        <v>440</v>
      </c>
      <c r="C138" s="15">
        <v>119787</v>
      </c>
      <c r="D138" s="15">
        <v>119787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0"/>
      <c r="R138" s="143"/>
      <c r="S138" s="144"/>
    </row>
    <row r="139" spans="1:19" s="145" customFormat="1" ht="25.5">
      <c r="A139" s="10">
        <v>88</v>
      </c>
      <c r="B139" s="24" t="s">
        <v>503</v>
      </c>
      <c r="C139" s="15">
        <v>132414.1</v>
      </c>
      <c r="D139" s="15">
        <v>132414.1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0"/>
      <c r="R139" s="143"/>
      <c r="S139" s="144"/>
    </row>
    <row r="140" spans="1:19" s="145" customFormat="1" ht="25.5">
      <c r="A140" s="10">
        <v>89</v>
      </c>
      <c r="B140" s="14" t="s">
        <v>473</v>
      </c>
      <c r="C140" s="15">
        <v>128308.2</v>
      </c>
      <c r="D140" s="15">
        <v>128308.2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0"/>
      <c r="R140" s="143"/>
      <c r="S140" s="144"/>
    </row>
    <row r="141" spans="1:19" s="145" customFormat="1" ht="25.5">
      <c r="A141" s="10">
        <v>90</v>
      </c>
      <c r="B141" s="14" t="s">
        <v>441</v>
      </c>
      <c r="C141" s="15">
        <v>151940</v>
      </c>
      <c r="D141" s="15">
        <v>151940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0"/>
      <c r="R141" s="143"/>
      <c r="S141" s="144"/>
    </row>
    <row r="142" spans="1:19" s="145" customFormat="1" ht="25.5">
      <c r="A142" s="10">
        <v>91</v>
      </c>
      <c r="B142" s="24" t="s">
        <v>147</v>
      </c>
      <c r="C142" s="15">
        <v>1525698.23</v>
      </c>
      <c r="D142" s="15">
        <v>367310</v>
      </c>
      <c r="E142" s="15"/>
      <c r="F142" s="15">
        <v>612</v>
      </c>
      <c r="G142" s="15">
        <v>1158388.23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0"/>
      <c r="R142" s="143"/>
      <c r="S142" s="144"/>
    </row>
    <row r="143" spans="1:19" s="145" customFormat="1" ht="25.5">
      <c r="A143" s="10">
        <v>92</v>
      </c>
      <c r="B143" s="24" t="s">
        <v>148</v>
      </c>
      <c r="C143" s="15">
        <v>108808</v>
      </c>
      <c r="D143" s="15">
        <v>108808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0"/>
      <c r="R143" s="143"/>
      <c r="S143" s="144"/>
    </row>
    <row r="144" spans="1:19" s="145" customFormat="1" ht="25.5">
      <c r="A144" s="10">
        <v>93</v>
      </c>
      <c r="B144" s="14" t="s">
        <v>442</v>
      </c>
      <c r="C144" s="15">
        <v>117440</v>
      </c>
      <c r="D144" s="15">
        <v>117440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0"/>
      <c r="R144" s="143"/>
      <c r="S144" s="144"/>
    </row>
    <row r="145" spans="1:19" s="145" customFormat="1" ht="25.5">
      <c r="A145" s="10">
        <v>94</v>
      </c>
      <c r="B145" s="24" t="s">
        <v>55</v>
      </c>
      <c r="C145" s="15">
        <v>373741.8</v>
      </c>
      <c r="D145" s="15">
        <v>373741.8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0"/>
      <c r="R145" s="143"/>
      <c r="S145" s="144"/>
    </row>
    <row r="146" spans="1:19" s="145" customFormat="1" ht="12.75">
      <c r="A146" s="147"/>
      <c r="B146" s="8" t="s">
        <v>282</v>
      </c>
      <c r="C146" s="11">
        <f>SUM(C129:C145)</f>
        <v>3973925.63</v>
      </c>
      <c r="D146" s="11">
        <f>SUM(D129:D145)</f>
        <v>2815537.4</v>
      </c>
      <c r="E146" s="11"/>
      <c r="F146" s="11">
        <f>SUM(F129:F145)</f>
        <v>612</v>
      </c>
      <c r="G146" s="11">
        <f>SUM(G129:G145)</f>
        <v>1158388.23</v>
      </c>
      <c r="H146" s="11"/>
      <c r="I146" s="15"/>
      <c r="J146" s="15"/>
      <c r="K146" s="15"/>
      <c r="L146" s="15"/>
      <c r="M146" s="15"/>
      <c r="N146" s="15"/>
      <c r="O146" s="15"/>
      <c r="P146" s="15"/>
      <c r="Q146" s="10"/>
      <c r="R146" s="143"/>
      <c r="S146" s="144"/>
    </row>
    <row r="147" spans="1:19" s="145" customFormat="1" ht="12.75" customHeight="1">
      <c r="A147" s="227" t="s">
        <v>464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143"/>
      <c r="S147" s="144"/>
    </row>
    <row r="148" spans="1:19" s="145" customFormat="1" ht="25.5">
      <c r="A148" s="10">
        <v>95</v>
      </c>
      <c r="B148" s="14" t="s">
        <v>458</v>
      </c>
      <c r="C148" s="15">
        <v>174481.39</v>
      </c>
      <c r="D148" s="15">
        <v>174481.39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0"/>
      <c r="R148" s="143"/>
      <c r="S148" s="144"/>
    </row>
    <row r="149" spans="1:19" s="145" customFormat="1" ht="25.5">
      <c r="A149" s="10">
        <v>96</v>
      </c>
      <c r="B149" s="14" t="s">
        <v>459</v>
      </c>
      <c r="C149" s="15">
        <v>288430.22</v>
      </c>
      <c r="D149" s="15">
        <v>288430.22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0"/>
      <c r="R149" s="143"/>
      <c r="S149" s="144"/>
    </row>
    <row r="150" spans="1:19" s="145" customFormat="1" ht="25.5">
      <c r="A150" s="10">
        <v>97</v>
      </c>
      <c r="B150" s="14" t="s">
        <v>460</v>
      </c>
      <c r="C150" s="15">
        <v>118090.32</v>
      </c>
      <c r="D150" s="15">
        <v>118090.32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0"/>
      <c r="R150" s="143"/>
      <c r="S150" s="144"/>
    </row>
    <row r="151" spans="1:19" s="145" customFormat="1" ht="25.5">
      <c r="A151" s="10">
        <v>98</v>
      </c>
      <c r="B151" s="24" t="s">
        <v>56</v>
      </c>
      <c r="C151" s="15">
        <v>181492.19</v>
      </c>
      <c r="D151" s="15">
        <v>181492.19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0"/>
      <c r="R151" s="143"/>
      <c r="S151" s="144"/>
    </row>
    <row r="152" spans="1:19" s="145" customFormat="1" ht="25.5">
      <c r="A152" s="10">
        <v>99</v>
      </c>
      <c r="B152" s="24" t="s">
        <v>57</v>
      </c>
      <c r="C152" s="15">
        <v>200777.78</v>
      </c>
      <c r="D152" s="15">
        <v>200777.78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0"/>
      <c r="R152" s="143"/>
      <c r="S152" s="144"/>
    </row>
    <row r="153" spans="1:19" s="145" customFormat="1" ht="25.5">
      <c r="A153" s="10">
        <v>100</v>
      </c>
      <c r="B153" s="14" t="s">
        <v>465</v>
      </c>
      <c r="C153" s="15">
        <v>1446273.04</v>
      </c>
      <c r="D153" s="15">
        <v>1446273.04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0"/>
      <c r="R153" s="143"/>
      <c r="S153" s="144"/>
    </row>
    <row r="154" spans="1:19" s="145" customFormat="1" ht="25.5">
      <c r="A154" s="10">
        <v>101</v>
      </c>
      <c r="B154" s="14" t="s">
        <v>466</v>
      </c>
      <c r="C154" s="15">
        <v>918270.15</v>
      </c>
      <c r="D154" s="15">
        <v>918270.15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0"/>
      <c r="R154" s="143"/>
      <c r="S154" s="144"/>
    </row>
    <row r="155" spans="1:19" s="145" customFormat="1" ht="25.5">
      <c r="A155" s="10">
        <v>102</v>
      </c>
      <c r="B155" s="14" t="s">
        <v>467</v>
      </c>
      <c r="C155" s="15">
        <v>497266.55</v>
      </c>
      <c r="D155" s="15">
        <v>497266.55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0"/>
      <c r="R155" s="143"/>
      <c r="S155" s="144"/>
    </row>
    <row r="156" spans="1:19" s="145" customFormat="1" ht="25.5">
      <c r="A156" s="10">
        <v>103</v>
      </c>
      <c r="B156" s="14" t="s">
        <v>468</v>
      </c>
      <c r="C156" s="15">
        <v>966761.07</v>
      </c>
      <c r="D156" s="15">
        <v>966761.07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0"/>
      <c r="R156" s="143"/>
      <c r="S156" s="144"/>
    </row>
    <row r="157" spans="1:19" s="145" customFormat="1" ht="25.5">
      <c r="A157" s="10">
        <v>104</v>
      </c>
      <c r="B157" s="14" t="s">
        <v>469</v>
      </c>
      <c r="C157" s="15">
        <v>551761.37</v>
      </c>
      <c r="D157" s="15">
        <v>551761.37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0"/>
      <c r="R157" s="143"/>
      <c r="S157" s="144"/>
    </row>
    <row r="158" spans="1:19" s="145" customFormat="1" ht="25.5">
      <c r="A158" s="10">
        <v>105</v>
      </c>
      <c r="B158" s="14" t="s">
        <v>470</v>
      </c>
      <c r="C158" s="15">
        <v>714848.97</v>
      </c>
      <c r="D158" s="15">
        <v>714848.97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0"/>
      <c r="R158" s="143"/>
      <c r="S158" s="144"/>
    </row>
    <row r="159" spans="1:19" s="145" customFormat="1" ht="25.5">
      <c r="A159" s="10">
        <v>106</v>
      </c>
      <c r="B159" s="14" t="s">
        <v>471</v>
      </c>
      <c r="C159" s="15">
        <v>742626.23</v>
      </c>
      <c r="D159" s="15">
        <v>742626.23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0"/>
      <c r="R159" s="143"/>
      <c r="S159" s="144"/>
    </row>
    <row r="160" spans="1:19" s="145" customFormat="1" ht="25.5">
      <c r="A160" s="10">
        <v>107</v>
      </c>
      <c r="B160" s="14" t="s">
        <v>517</v>
      </c>
      <c r="C160" s="15">
        <v>350917.8</v>
      </c>
      <c r="D160" s="15">
        <v>350917.8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0"/>
      <c r="R160" s="143"/>
      <c r="S160" s="144"/>
    </row>
    <row r="161" spans="1:19" s="145" customFormat="1" ht="12.75">
      <c r="A161" s="10"/>
      <c r="B161" s="8" t="s">
        <v>282</v>
      </c>
      <c r="C161" s="11">
        <f>SUM(C148:C160)</f>
        <v>7151997.079999999</v>
      </c>
      <c r="D161" s="11">
        <f>SUM(D148:D160)</f>
        <v>7151997.079999999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0"/>
      <c r="R161" s="143"/>
      <c r="S161" s="144"/>
    </row>
    <row r="162" spans="1:19" s="145" customFormat="1" ht="12.75" customHeight="1">
      <c r="A162" s="227" t="s">
        <v>415</v>
      </c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143"/>
      <c r="S162" s="144"/>
    </row>
    <row r="163" spans="1:19" s="145" customFormat="1" ht="25.5">
      <c r="A163" s="10">
        <v>108</v>
      </c>
      <c r="B163" s="14" t="s">
        <v>416</v>
      </c>
      <c r="C163" s="15">
        <v>1127607</v>
      </c>
      <c r="D163" s="15">
        <f>C163-G163</f>
        <v>195911.69999999995</v>
      </c>
      <c r="E163" s="148"/>
      <c r="F163" s="15">
        <v>790</v>
      </c>
      <c r="G163" s="15">
        <v>931695.3</v>
      </c>
      <c r="H163" s="10"/>
      <c r="I163" s="20"/>
      <c r="J163" s="20"/>
      <c r="K163" s="21"/>
      <c r="L163" s="21"/>
      <c r="M163" s="21"/>
      <c r="N163" s="21"/>
      <c r="O163" s="21"/>
      <c r="P163" s="21"/>
      <c r="Q163" s="21"/>
      <c r="R163" s="143"/>
      <c r="S163" s="144"/>
    </row>
    <row r="164" spans="1:19" s="145" customFormat="1" ht="12.75">
      <c r="A164" s="147"/>
      <c r="B164" s="8" t="s">
        <v>282</v>
      </c>
      <c r="C164" s="11">
        <f>SUM(C163)</f>
        <v>1127607</v>
      </c>
      <c r="D164" s="11">
        <f>SUM(D163)</f>
        <v>195911.69999999995</v>
      </c>
      <c r="E164" s="11"/>
      <c r="F164" s="11">
        <f>SUM(F163)</f>
        <v>790</v>
      </c>
      <c r="G164" s="11">
        <f>SUM(G163)</f>
        <v>931695.3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0"/>
      <c r="R164" s="143"/>
      <c r="S164" s="144"/>
    </row>
    <row r="165" spans="1:19" s="145" customFormat="1" ht="12.75" customHeight="1">
      <c r="A165" s="227" t="s">
        <v>333</v>
      </c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143"/>
      <c r="S165" s="144"/>
    </row>
    <row r="166" spans="1:19" s="145" customFormat="1" ht="25.5">
      <c r="A166" s="10">
        <v>109</v>
      </c>
      <c r="B166" s="25" t="s">
        <v>504</v>
      </c>
      <c r="C166" s="51">
        <v>332329</v>
      </c>
      <c r="D166" s="51">
        <v>332329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R166" s="143"/>
      <c r="S166" s="144"/>
    </row>
    <row r="167" spans="1:19" s="145" customFormat="1" ht="25.5">
      <c r="A167" s="10">
        <v>110</v>
      </c>
      <c r="B167" s="25" t="s">
        <v>505</v>
      </c>
      <c r="C167" s="51">
        <v>333907</v>
      </c>
      <c r="D167" s="51">
        <v>333907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R167" s="143"/>
      <c r="S167" s="144"/>
    </row>
    <row r="168" spans="1:19" s="145" customFormat="1" ht="25.5">
      <c r="A168" s="10">
        <v>111</v>
      </c>
      <c r="B168" s="52" t="s">
        <v>324</v>
      </c>
      <c r="C168" s="51">
        <v>294065</v>
      </c>
      <c r="D168" s="51">
        <v>294065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1"/>
      <c r="R168" s="143"/>
      <c r="S168" s="144"/>
    </row>
    <row r="169" spans="1:19" s="145" customFormat="1" ht="25.5">
      <c r="A169" s="10">
        <v>112</v>
      </c>
      <c r="B169" s="25" t="s">
        <v>325</v>
      </c>
      <c r="C169" s="51">
        <v>304851</v>
      </c>
      <c r="D169" s="51">
        <v>304851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1"/>
      <c r="R169" s="143"/>
      <c r="S169" s="144"/>
    </row>
    <row r="170" spans="1:19" s="145" customFormat="1" ht="25.5">
      <c r="A170" s="10">
        <v>113</v>
      </c>
      <c r="B170" s="52" t="s">
        <v>326</v>
      </c>
      <c r="C170" s="51">
        <v>176234</v>
      </c>
      <c r="D170" s="51">
        <v>176234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1"/>
      <c r="R170" s="143"/>
      <c r="S170" s="144"/>
    </row>
    <row r="171" spans="1:19" s="145" customFormat="1" ht="25.5">
      <c r="A171" s="10">
        <v>114</v>
      </c>
      <c r="B171" s="52" t="s">
        <v>334</v>
      </c>
      <c r="C171" s="51">
        <v>205698.55</v>
      </c>
      <c r="D171" s="51">
        <v>205698.55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1"/>
      <c r="R171" s="143"/>
      <c r="S171" s="144"/>
    </row>
    <row r="172" spans="1:19" s="145" customFormat="1" ht="25.5">
      <c r="A172" s="10">
        <v>115</v>
      </c>
      <c r="B172" s="52" t="s">
        <v>335</v>
      </c>
      <c r="C172" s="51">
        <v>155243</v>
      </c>
      <c r="D172" s="51">
        <v>155243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1"/>
      <c r="R172" s="143"/>
      <c r="S172" s="144"/>
    </row>
    <row r="173" spans="1:19" s="145" customFormat="1" ht="25.5">
      <c r="A173" s="10">
        <v>116</v>
      </c>
      <c r="B173" s="25" t="s">
        <v>17</v>
      </c>
      <c r="C173" s="51">
        <v>652238</v>
      </c>
      <c r="D173" s="51"/>
      <c r="E173" s="20"/>
      <c r="F173" s="15">
        <v>221</v>
      </c>
      <c r="G173" s="15">
        <v>652238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1"/>
      <c r="R173" s="143"/>
      <c r="S173" s="144"/>
    </row>
    <row r="174" spans="1:19" s="145" customFormat="1" ht="12.75">
      <c r="A174" s="147"/>
      <c r="B174" s="8" t="s">
        <v>282</v>
      </c>
      <c r="C174" s="11">
        <f>SUM(C166:C173)</f>
        <v>2454565.55</v>
      </c>
      <c r="D174" s="11">
        <f>SUM(D166:D173)</f>
        <v>1802327.55</v>
      </c>
      <c r="E174" s="11"/>
      <c r="F174" s="11">
        <f>SUM(F166:F173)</f>
        <v>221</v>
      </c>
      <c r="G174" s="11">
        <f>SUM(G166:G173)</f>
        <v>652238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1"/>
      <c r="R174" s="143"/>
      <c r="S174" s="144"/>
    </row>
    <row r="175" spans="1:19" s="145" customFormat="1" ht="12.75" customHeight="1">
      <c r="A175" s="227" t="s">
        <v>336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143"/>
      <c r="S175" s="144"/>
    </row>
    <row r="176" spans="1:19" s="145" customFormat="1" ht="26.25" customHeight="1">
      <c r="A176" s="53">
        <v>117</v>
      </c>
      <c r="B176" s="52" t="s">
        <v>423</v>
      </c>
      <c r="C176" s="15">
        <v>196220</v>
      </c>
      <c r="D176" s="15">
        <v>196220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0"/>
      <c r="R176" s="143"/>
      <c r="S176" s="144"/>
    </row>
    <row r="177" spans="1:19" s="145" customFormat="1" ht="25.5">
      <c r="A177" s="53">
        <v>118</v>
      </c>
      <c r="B177" s="25" t="s">
        <v>60</v>
      </c>
      <c r="C177" s="15">
        <v>319095</v>
      </c>
      <c r="D177" s="15">
        <v>319095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0"/>
      <c r="R177" s="143"/>
      <c r="S177" s="144"/>
    </row>
    <row r="178" spans="1:19" s="145" customFormat="1" ht="25.5">
      <c r="A178" s="53">
        <v>119</v>
      </c>
      <c r="B178" s="52" t="s">
        <v>424</v>
      </c>
      <c r="C178" s="15">
        <v>308393</v>
      </c>
      <c r="D178" s="15">
        <v>308393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0"/>
      <c r="R178" s="143"/>
      <c r="S178" s="144"/>
    </row>
    <row r="179" spans="1:19" s="145" customFormat="1" ht="25.5">
      <c r="A179" s="53">
        <v>120</v>
      </c>
      <c r="B179" s="52" t="s">
        <v>518</v>
      </c>
      <c r="C179" s="15">
        <v>163002.16</v>
      </c>
      <c r="D179" s="15">
        <v>163002.16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0"/>
      <c r="R179" s="143"/>
      <c r="S179" s="144"/>
    </row>
    <row r="180" spans="1:19" s="145" customFormat="1" ht="12.75">
      <c r="A180" s="42"/>
      <c r="B180" s="8" t="s">
        <v>282</v>
      </c>
      <c r="C180" s="11">
        <f>SUM(C176:C179)</f>
        <v>986710.16</v>
      </c>
      <c r="D180" s="11">
        <f>SUM(D176:D179)</f>
        <v>986710.16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0"/>
      <c r="R180" s="143"/>
      <c r="S180" s="144"/>
    </row>
    <row r="181" spans="1:19" s="145" customFormat="1" ht="12.75" customHeight="1" hidden="1">
      <c r="A181" s="147"/>
      <c r="B181" s="14"/>
      <c r="C181" s="15">
        <v>174153</v>
      </c>
      <c r="D181" s="15">
        <v>174153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0"/>
      <c r="R181" s="143"/>
      <c r="S181" s="144"/>
    </row>
    <row r="182" spans="1:19" s="145" customFormat="1" ht="12.75" customHeight="1">
      <c r="A182" s="227" t="s">
        <v>318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143"/>
      <c r="S182" s="144"/>
    </row>
    <row r="183" spans="1:19" s="145" customFormat="1" ht="25.5">
      <c r="A183" s="53">
        <v>121</v>
      </c>
      <c r="B183" s="25" t="s">
        <v>61</v>
      </c>
      <c r="C183" s="15">
        <v>109637</v>
      </c>
      <c r="D183" s="15">
        <v>109637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0"/>
      <c r="R183" s="143"/>
      <c r="S183" s="144"/>
    </row>
    <row r="184" spans="1:19" s="145" customFormat="1" ht="25.5">
      <c r="A184" s="53">
        <v>122</v>
      </c>
      <c r="B184" s="25" t="s">
        <v>506</v>
      </c>
      <c r="C184" s="15">
        <v>208368</v>
      </c>
      <c r="D184" s="15">
        <v>208368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0"/>
      <c r="R184" s="143"/>
      <c r="S184" s="144"/>
    </row>
    <row r="185" spans="1:19" s="145" customFormat="1" ht="25.5">
      <c r="A185" s="53">
        <v>123</v>
      </c>
      <c r="B185" s="25" t="s">
        <v>62</v>
      </c>
      <c r="C185" s="15">
        <v>138201</v>
      </c>
      <c r="D185" s="15">
        <v>138201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0"/>
      <c r="R185" s="143"/>
      <c r="S185" s="144"/>
    </row>
    <row r="186" spans="1:19" s="145" customFormat="1" ht="25.5">
      <c r="A186" s="53">
        <v>124</v>
      </c>
      <c r="B186" s="25" t="s">
        <v>63</v>
      </c>
      <c r="C186" s="15">
        <v>134768</v>
      </c>
      <c r="D186" s="15">
        <v>134768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0"/>
      <c r="R186" s="143"/>
      <c r="S186" s="144"/>
    </row>
    <row r="187" spans="1:19" s="145" customFormat="1" ht="25.5">
      <c r="A187" s="53">
        <v>125</v>
      </c>
      <c r="B187" s="25" t="s">
        <v>419</v>
      </c>
      <c r="C187" s="15">
        <v>108562</v>
      </c>
      <c r="D187" s="15">
        <v>108562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0"/>
      <c r="R187" s="143"/>
      <c r="S187" s="144"/>
    </row>
    <row r="188" spans="1:19" s="145" customFormat="1" ht="25.5">
      <c r="A188" s="53">
        <v>126</v>
      </c>
      <c r="B188" s="25" t="s">
        <v>64</v>
      </c>
      <c r="C188" s="15">
        <v>174153</v>
      </c>
      <c r="D188" s="15">
        <v>174153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0"/>
      <c r="R188" s="143"/>
      <c r="S188" s="144"/>
    </row>
    <row r="189" spans="1:19" s="145" customFormat="1" ht="12.75">
      <c r="A189" s="147"/>
      <c r="B189" s="8" t="s">
        <v>282</v>
      </c>
      <c r="C189" s="11">
        <f>SUM(C183:C188)</f>
        <v>873689</v>
      </c>
      <c r="D189" s="11">
        <f>SUM(D183:D188)</f>
        <v>873689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0"/>
      <c r="R189" s="143"/>
      <c r="S189" s="144"/>
    </row>
    <row r="190" spans="1:19" s="145" customFormat="1" ht="12.75" customHeight="1">
      <c r="A190" s="227" t="s">
        <v>388</v>
      </c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143"/>
      <c r="S190" s="144"/>
    </row>
    <row r="191" spans="1:19" s="145" customFormat="1" ht="15" customHeight="1">
      <c r="A191" s="53">
        <v>127</v>
      </c>
      <c r="B191" s="27" t="s">
        <v>231</v>
      </c>
      <c r="C191" s="28">
        <v>196682.21</v>
      </c>
      <c r="D191" s="28">
        <v>196682.21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0"/>
      <c r="R191" s="143"/>
      <c r="S191" s="144"/>
    </row>
    <row r="192" spans="1:19" s="145" customFormat="1" ht="15.75" customHeight="1">
      <c r="A192" s="53">
        <v>128</v>
      </c>
      <c r="B192" s="27" t="s">
        <v>212</v>
      </c>
      <c r="C192" s="28">
        <v>96879.32</v>
      </c>
      <c r="D192" s="28">
        <v>96879.32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0"/>
      <c r="R192" s="143"/>
      <c r="S192" s="144"/>
    </row>
    <row r="193" spans="1:19" s="145" customFormat="1" ht="16.5" customHeight="1">
      <c r="A193" s="53">
        <v>129</v>
      </c>
      <c r="B193" s="27" t="s">
        <v>213</v>
      </c>
      <c r="C193" s="28">
        <v>158070.06</v>
      </c>
      <c r="D193" s="28">
        <v>158070.06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0"/>
      <c r="R193" s="143"/>
      <c r="S193" s="144"/>
    </row>
    <row r="194" spans="1:19" s="145" customFormat="1" ht="15.75" customHeight="1">
      <c r="A194" s="53">
        <v>130</v>
      </c>
      <c r="B194" s="27" t="s">
        <v>232</v>
      </c>
      <c r="C194" s="28">
        <v>159534.37</v>
      </c>
      <c r="D194" s="28">
        <v>159534.37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0"/>
      <c r="R194" s="143"/>
      <c r="S194" s="144"/>
    </row>
    <row r="195" spans="1:19" s="145" customFormat="1" ht="14.25" customHeight="1">
      <c r="A195" s="53">
        <v>131</v>
      </c>
      <c r="B195" s="27" t="s">
        <v>233</v>
      </c>
      <c r="C195" s="28">
        <v>1815571.08</v>
      </c>
      <c r="D195" s="28">
        <v>329543.38</v>
      </c>
      <c r="E195" s="148"/>
      <c r="F195" s="28">
        <v>589</v>
      </c>
      <c r="G195" s="28">
        <v>1486027.7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0"/>
      <c r="R195" s="143"/>
      <c r="S195" s="144"/>
    </row>
    <row r="196" spans="1:19" s="145" customFormat="1" ht="16.5" customHeight="1">
      <c r="A196" s="53">
        <v>132</v>
      </c>
      <c r="B196" s="27" t="s">
        <v>234</v>
      </c>
      <c r="C196" s="28">
        <v>233457.67</v>
      </c>
      <c r="D196" s="28">
        <v>233457.67</v>
      </c>
      <c r="E196" s="15"/>
      <c r="F196" s="15"/>
      <c r="G196" s="26"/>
      <c r="H196" s="15"/>
      <c r="I196" s="15"/>
      <c r="J196" s="15"/>
      <c r="K196" s="15"/>
      <c r="L196" s="15"/>
      <c r="M196" s="15"/>
      <c r="N196" s="15"/>
      <c r="O196" s="15"/>
      <c r="P196" s="15"/>
      <c r="Q196" s="10"/>
      <c r="R196" s="143"/>
      <c r="S196" s="144"/>
    </row>
    <row r="197" spans="1:19" s="145" customFormat="1" ht="16.5" customHeight="1">
      <c r="A197" s="53">
        <v>133</v>
      </c>
      <c r="B197" s="27" t="s">
        <v>214</v>
      </c>
      <c r="C197" s="28">
        <v>801810.62</v>
      </c>
      <c r="D197" s="28">
        <v>801810.62</v>
      </c>
      <c r="E197" s="15"/>
      <c r="F197" s="15"/>
      <c r="G197" s="26"/>
      <c r="H197" s="15"/>
      <c r="I197" s="15"/>
      <c r="J197" s="15"/>
      <c r="K197" s="15"/>
      <c r="L197" s="15"/>
      <c r="M197" s="15"/>
      <c r="N197" s="15"/>
      <c r="O197" s="15"/>
      <c r="P197" s="15"/>
      <c r="Q197" s="10"/>
      <c r="R197" s="143"/>
      <c r="S197" s="144"/>
    </row>
    <row r="198" spans="1:19" s="145" customFormat="1" ht="16.5" customHeight="1">
      <c r="A198" s="53">
        <v>134</v>
      </c>
      <c r="B198" s="27" t="s">
        <v>10</v>
      </c>
      <c r="C198" s="28">
        <v>391463.86</v>
      </c>
      <c r="D198" s="28">
        <v>391463.86</v>
      </c>
      <c r="E198" s="15"/>
      <c r="F198" s="15"/>
      <c r="G198" s="26"/>
      <c r="H198" s="15"/>
      <c r="I198" s="15"/>
      <c r="J198" s="15"/>
      <c r="K198" s="15"/>
      <c r="L198" s="15"/>
      <c r="M198" s="15"/>
      <c r="N198" s="15"/>
      <c r="O198" s="15"/>
      <c r="P198" s="15"/>
      <c r="Q198" s="10"/>
      <c r="R198" s="143"/>
      <c r="S198" s="144"/>
    </row>
    <row r="199" spans="1:19" s="145" customFormat="1" ht="15.75" customHeight="1">
      <c r="A199" s="53">
        <v>135</v>
      </c>
      <c r="B199" s="27" t="s">
        <v>519</v>
      </c>
      <c r="C199" s="28">
        <v>391463.86</v>
      </c>
      <c r="D199" s="28">
        <v>391463.86</v>
      </c>
      <c r="E199" s="15"/>
      <c r="F199" s="15"/>
      <c r="G199" s="26"/>
      <c r="H199" s="15"/>
      <c r="I199" s="15"/>
      <c r="J199" s="15"/>
      <c r="K199" s="15"/>
      <c r="L199" s="15"/>
      <c r="M199" s="15"/>
      <c r="N199" s="15"/>
      <c r="O199" s="15"/>
      <c r="P199" s="15"/>
      <c r="Q199" s="10"/>
      <c r="R199" s="143"/>
      <c r="S199" s="144"/>
    </row>
    <row r="200" spans="1:19" s="145" customFormat="1" ht="14.25" customHeight="1">
      <c r="A200" s="53">
        <v>136</v>
      </c>
      <c r="B200" s="27" t="s">
        <v>520</v>
      </c>
      <c r="C200" s="28">
        <v>659127.95</v>
      </c>
      <c r="D200" s="28">
        <v>659127.95</v>
      </c>
      <c r="E200" s="15"/>
      <c r="F200" s="15"/>
      <c r="G200" s="26"/>
      <c r="H200" s="15"/>
      <c r="I200" s="15"/>
      <c r="J200" s="15"/>
      <c r="K200" s="15"/>
      <c r="L200" s="15"/>
      <c r="M200" s="15"/>
      <c r="N200" s="15"/>
      <c r="O200" s="15"/>
      <c r="P200" s="15"/>
      <c r="Q200" s="10"/>
      <c r="R200" s="143"/>
      <c r="S200" s="144"/>
    </row>
    <row r="201" spans="1:19" s="145" customFormat="1" ht="12.75">
      <c r="A201" s="39"/>
      <c r="B201" s="8" t="s">
        <v>195</v>
      </c>
      <c r="C201" s="29">
        <f>SUM(C191:C200)</f>
        <v>4904061</v>
      </c>
      <c r="D201" s="29">
        <f>SUM(D191:D200)</f>
        <v>3418033.3</v>
      </c>
      <c r="E201" s="29"/>
      <c r="F201" s="29">
        <f>SUM(F191:F200)</f>
        <v>589</v>
      </c>
      <c r="G201" s="29">
        <f>SUM(G191:G200)</f>
        <v>1486027.7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0"/>
      <c r="R201" s="143"/>
      <c r="S201" s="144"/>
    </row>
    <row r="202" spans="1:19" s="145" customFormat="1" ht="12.75" customHeight="1">
      <c r="A202" s="227" t="s">
        <v>389</v>
      </c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143"/>
      <c r="S202" s="144"/>
    </row>
    <row r="203" spans="1:19" s="145" customFormat="1" ht="15.75" customHeight="1">
      <c r="A203" s="40" t="s">
        <v>561</v>
      </c>
      <c r="B203" s="43" t="s">
        <v>149</v>
      </c>
      <c r="C203" s="28">
        <f>D203+K203</f>
        <v>873645</v>
      </c>
      <c r="D203" s="28">
        <v>277674</v>
      </c>
      <c r="E203" s="26"/>
      <c r="F203" s="26"/>
      <c r="G203" s="26"/>
      <c r="H203" s="26"/>
      <c r="I203" s="26"/>
      <c r="J203" s="28">
        <v>1613</v>
      </c>
      <c r="K203" s="28">
        <v>595971</v>
      </c>
      <c r="L203" s="15"/>
      <c r="M203" s="15"/>
      <c r="N203" s="15"/>
      <c r="O203" s="15"/>
      <c r="P203" s="15"/>
      <c r="Q203" s="10"/>
      <c r="R203" s="143"/>
      <c r="S203" s="144"/>
    </row>
    <row r="204" spans="1:19" s="145" customFormat="1" ht="14.25" customHeight="1">
      <c r="A204" s="40" t="s">
        <v>562</v>
      </c>
      <c r="B204" s="43" t="s">
        <v>150</v>
      </c>
      <c r="C204" s="28">
        <v>334998</v>
      </c>
      <c r="D204" s="28">
        <v>334998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0"/>
      <c r="R204" s="143"/>
      <c r="S204" s="144"/>
    </row>
    <row r="205" spans="1:19" s="145" customFormat="1" ht="16.5" customHeight="1">
      <c r="A205" s="40" t="s">
        <v>563</v>
      </c>
      <c r="B205" s="43" t="s">
        <v>204</v>
      </c>
      <c r="C205" s="28">
        <v>227737</v>
      </c>
      <c r="D205" s="28">
        <v>227737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0"/>
      <c r="R205" s="143"/>
      <c r="S205" s="144"/>
    </row>
    <row r="206" spans="1:19" s="145" customFormat="1" ht="18" customHeight="1">
      <c r="A206" s="40" t="s">
        <v>564</v>
      </c>
      <c r="B206" s="43" t="s">
        <v>151</v>
      </c>
      <c r="C206" s="28">
        <v>321566</v>
      </c>
      <c r="D206" s="28">
        <v>321566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0"/>
      <c r="R206" s="143"/>
      <c r="S206" s="144"/>
    </row>
    <row r="207" spans="1:19" s="145" customFormat="1" ht="18.75" customHeight="1">
      <c r="A207" s="40" t="s">
        <v>565</v>
      </c>
      <c r="B207" s="43" t="s">
        <v>152</v>
      </c>
      <c r="C207" s="28">
        <v>107875</v>
      </c>
      <c r="D207" s="28">
        <v>107875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0"/>
      <c r="R207" s="143"/>
      <c r="S207" s="144"/>
    </row>
    <row r="208" spans="1:19" s="145" customFormat="1" ht="18" customHeight="1">
      <c r="A208" s="40" t="s">
        <v>566</v>
      </c>
      <c r="B208" s="43" t="s">
        <v>153</v>
      </c>
      <c r="C208" s="28">
        <v>125058</v>
      </c>
      <c r="D208" s="28">
        <v>125058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0"/>
      <c r="R208" s="143"/>
      <c r="S208" s="144"/>
    </row>
    <row r="209" spans="1:19" s="145" customFormat="1" ht="16.5" customHeight="1">
      <c r="A209" s="40" t="s">
        <v>567</v>
      </c>
      <c r="B209" s="27" t="s">
        <v>208</v>
      </c>
      <c r="C209" s="28">
        <v>129449</v>
      </c>
      <c r="D209" s="28">
        <v>129449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0"/>
      <c r="R209" s="143"/>
      <c r="S209" s="144"/>
    </row>
    <row r="210" spans="1:19" s="145" customFormat="1" ht="16.5" customHeight="1">
      <c r="A210" s="40" t="s">
        <v>568</v>
      </c>
      <c r="B210" s="43" t="s">
        <v>654</v>
      </c>
      <c r="C210" s="28">
        <v>63199</v>
      </c>
      <c r="D210" s="28">
        <v>63199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0"/>
      <c r="R210" s="143"/>
      <c r="S210" s="144"/>
    </row>
    <row r="211" spans="1:19" s="145" customFormat="1" ht="14.25" customHeight="1">
      <c r="A211" s="40" t="s">
        <v>569</v>
      </c>
      <c r="B211" s="43" t="s">
        <v>154</v>
      </c>
      <c r="C211" s="28">
        <v>46010</v>
      </c>
      <c r="D211" s="28">
        <v>46010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0"/>
      <c r="R211" s="143"/>
      <c r="S211" s="144"/>
    </row>
    <row r="212" spans="1:19" s="145" customFormat="1" ht="16.5" customHeight="1">
      <c r="A212" s="40" t="s">
        <v>570</v>
      </c>
      <c r="B212" s="43" t="s">
        <v>155</v>
      </c>
      <c r="C212" s="28">
        <v>558568</v>
      </c>
      <c r="D212" s="28">
        <v>558568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0"/>
      <c r="R212" s="143"/>
      <c r="S212" s="144"/>
    </row>
    <row r="213" spans="1:19" s="145" customFormat="1" ht="15.75" customHeight="1">
      <c r="A213" s="40" t="s">
        <v>571</v>
      </c>
      <c r="B213" s="27" t="s">
        <v>210</v>
      </c>
      <c r="C213" s="28">
        <v>140064</v>
      </c>
      <c r="D213" s="28">
        <v>140064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0"/>
      <c r="R213" s="143"/>
      <c r="S213" s="144"/>
    </row>
    <row r="214" spans="1:19" s="145" customFormat="1" ht="17.25" customHeight="1">
      <c r="A214" s="40" t="s">
        <v>572</v>
      </c>
      <c r="B214" s="43" t="s">
        <v>156</v>
      </c>
      <c r="C214" s="28">
        <v>797201</v>
      </c>
      <c r="D214" s="28">
        <v>797201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0"/>
      <c r="R214" s="143"/>
      <c r="S214" s="144"/>
    </row>
    <row r="215" spans="1:19" s="145" customFormat="1" ht="17.25" customHeight="1">
      <c r="A215" s="40" t="s">
        <v>573</v>
      </c>
      <c r="B215" s="27" t="s">
        <v>211</v>
      </c>
      <c r="C215" s="28">
        <v>539111</v>
      </c>
      <c r="D215" s="28">
        <v>539111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0"/>
      <c r="R215" s="143"/>
      <c r="S215" s="144"/>
    </row>
    <row r="216" spans="1:19" s="145" customFormat="1" ht="16.5" customHeight="1">
      <c r="A216" s="40" t="s">
        <v>574</v>
      </c>
      <c r="B216" s="43" t="s">
        <v>157</v>
      </c>
      <c r="C216" s="28">
        <v>417407</v>
      </c>
      <c r="D216" s="28">
        <v>417407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0"/>
      <c r="R216" s="143"/>
      <c r="S216" s="144"/>
    </row>
    <row r="217" spans="1:19" s="145" customFormat="1" ht="15" customHeight="1">
      <c r="A217" s="40" t="s">
        <v>575</v>
      </c>
      <c r="B217" s="27" t="s">
        <v>215</v>
      </c>
      <c r="C217" s="28">
        <v>295321</v>
      </c>
      <c r="D217" s="28">
        <v>295321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0"/>
      <c r="R217" s="143"/>
      <c r="S217" s="144"/>
    </row>
    <row r="218" spans="1:19" s="145" customFormat="1" ht="16.5" customHeight="1">
      <c r="A218" s="40" t="s">
        <v>576</v>
      </c>
      <c r="B218" s="43" t="s">
        <v>158</v>
      </c>
      <c r="C218" s="28">
        <v>540557</v>
      </c>
      <c r="D218" s="28">
        <v>540557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0"/>
      <c r="R218" s="143"/>
      <c r="S218" s="144"/>
    </row>
    <row r="219" spans="1:19" s="145" customFormat="1" ht="16.5" customHeight="1">
      <c r="A219" s="40" t="s">
        <v>577</v>
      </c>
      <c r="B219" s="27" t="s">
        <v>216</v>
      </c>
      <c r="C219" s="28">
        <v>240296</v>
      </c>
      <c r="D219" s="28">
        <v>240296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0"/>
      <c r="R219" s="143"/>
      <c r="S219" s="144"/>
    </row>
    <row r="220" spans="1:19" s="145" customFormat="1" ht="15" customHeight="1">
      <c r="A220" s="40" t="s">
        <v>578</v>
      </c>
      <c r="B220" s="43" t="s">
        <v>159</v>
      </c>
      <c r="C220" s="28">
        <v>114940</v>
      </c>
      <c r="D220" s="28">
        <v>114940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0"/>
      <c r="R220" s="143"/>
      <c r="S220" s="144"/>
    </row>
    <row r="221" spans="1:19" s="145" customFormat="1" ht="15" customHeight="1">
      <c r="A221" s="40" t="s">
        <v>579</v>
      </c>
      <c r="B221" s="43" t="s">
        <v>160</v>
      </c>
      <c r="C221" s="28">
        <v>105936</v>
      </c>
      <c r="D221" s="28">
        <v>105936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0"/>
      <c r="R221" s="143"/>
      <c r="S221" s="144"/>
    </row>
    <row r="222" spans="1:19" s="145" customFormat="1" ht="15" customHeight="1">
      <c r="A222" s="40" t="s">
        <v>580</v>
      </c>
      <c r="B222" s="43" t="s">
        <v>161</v>
      </c>
      <c r="C222" s="28">
        <v>73881</v>
      </c>
      <c r="D222" s="28">
        <v>73881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0"/>
      <c r="R222" s="143"/>
      <c r="S222" s="144"/>
    </row>
    <row r="223" spans="1:19" s="145" customFormat="1" ht="15.75" customHeight="1">
      <c r="A223" s="40" t="s">
        <v>581</v>
      </c>
      <c r="B223" s="43" t="s">
        <v>162</v>
      </c>
      <c r="C223" s="28">
        <v>73881</v>
      </c>
      <c r="D223" s="28">
        <v>73881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0"/>
      <c r="R223" s="143"/>
      <c r="S223" s="144"/>
    </row>
    <row r="224" spans="1:19" s="145" customFormat="1" ht="18" customHeight="1">
      <c r="A224" s="40" t="s">
        <v>582</v>
      </c>
      <c r="B224" s="43" t="s">
        <v>163</v>
      </c>
      <c r="C224" s="28">
        <v>66543</v>
      </c>
      <c r="D224" s="28">
        <v>66543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0"/>
      <c r="R224" s="143"/>
      <c r="S224" s="144"/>
    </row>
    <row r="225" spans="1:19" s="145" customFormat="1" ht="15.75" customHeight="1">
      <c r="A225" s="40" t="s">
        <v>583</v>
      </c>
      <c r="B225" s="43" t="s">
        <v>164</v>
      </c>
      <c r="C225" s="28">
        <v>63886</v>
      </c>
      <c r="D225" s="28">
        <v>63886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0"/>
      <c r="R225" s="143"/>
      <c r="S225" s="144"/>
    </row>
    <row r="226" spans="1:19" s="145" customFormat="1" ht="17.25" customHeight="1">
      <c r="A226" s="40" t="s">
        <v>584</v>
      </c>
      <c r="B226" s="43" t="s">
        <v>165</v>
      </c>
      <c r="C226" s="28">
        <v>63886</v>
      </c>
      <c r="D226" s="28">
        <v>63886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0"/>
      <c r="R226" s="143"/>
      <c r="S226" s="144"/>
    </row>
    <row r="227" spans="1:19" s="145" customFormat="1" ht="15" customHeight="1">
      <c r="A227" s="40" t="s">
        <v>585</v>
      </c>
      <c r="B227" s="27" t="s">
        <v>224</v>
      </c>
      <c r="C227" s="28">
        <v>63886</v>
      </c>
      <c r="D227" s="28">
        <v>63886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0"/>
      <c r="R227" s="143"/>
      <c r="S227" s="144"/>
    </row>
    <row r="228" spans="1:19" s="145" customFormat="1" ht="14.25" customHeight="1">
      <c r="A228" s="40" t="s">
        <v>586</v>
      </c>
      <c r="B228" s="27" t="s">
        <v>225</v>
      </c>
      <c r="C228" s="28">
        <v>102882</v>
      </c>
      <c r="D228" s="28">
        <v>102882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0"/>
      <c r="R228" s="143"/>
      <c r="S228" s="144"/>
    </row>
    <row r="229" spans="1:19" s="145" customFormat="1" ht="16.5" customHeight="1">
      <c r="A229" s="40" t="s">
        <v>587</v>
      </c>
      <c r="B229" s="43" t="s">
        <v>166</v>
      </c>
      <c r="C229" s="28">
        <v>188886</v>
      </c>
      <c r="D229" s="28">
        <v>188886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0"/>
      <c r="R229" s="143"/>
      <c r="S229" s="144"/>
    </row>
    <row r="230" spans="1:19" s="145" customFormat="1" ht="15" customHeight="1">
      <c r="A230" s="40" t="s">
        <v>588</v>
      </c>
      <c r="B230" s="43" t="s">
        <v>167</v>
      </c>
      <c r="C230" s="28">
        <v>205514</v>
      </c>
      <c r="D230" s="28">
        <v>205514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0"/>
      <c r="R230" s="143"/>
      <c r="S230" s="144"/>
    </row>
    <row r="231" spans="1:19" s="145" customFormat="1" ht="16.5" customHeight="1">
      <c r="A231" s="56">
        <v>165</v>
      </c>
      <c r="B231" s="43" t="s">
        <v>169</v>
      </c>
      <c r="C231" s="28">
        <v>199332</v>
      </c>
      <c r="D231" s="28">
        <v>199332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0"/>
      <c r="R231" s="143"/>
      <c r="S231" s="144"/>
    </row>
    <row r="232" spans="1:19" s="145" customFormat="1" ht="16.5" customHeight="1">
      <c r="A232" s="56">
        <v>166</v>
      </c>
      <c r="B232" s="43" t="s">
        <v>168</v>
      </c>
      <c r="C232" s="28">
        <v>229289</v>
      </c>
      <c r="D232" s="28">
        <v>229289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0"/>
      <c r="R232" s="143"/>
      <c r="S232" s="144"/>
    </row>
    <row r="233" spans="1:19" s="145" customFormat="1" ht="14.25" customHeight="1">
      <c r="A233" s="56">
        <v>167</v>
      </c>
      <c r="B233" s="43" t="s">
        <v>170</v>
      </c>
      <c r="C233" s="28">
        <v>234718.001</v>
      </c>
      <c r="D233" s="28">
        <v>234718.001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0"/>
      <c r="R233" s="143"/>
      <c r="S233" s="144"/>
    </row>
    <row r="234" spans="1:19" s="145" customFormat="1" ht="19.5" customHeight="1">
      <c r="A234" s="147"/>
      <c r="B234" s="8" t="s">
        <v>195</v>
      </c>
      <c r="C234" s="29">
        <f>SUM(C203:C233)</f>
        <v>7545522.001</v>
      </c>
      <c r="D234" s="29">
        <f>SUM(D203:D233)</f>
        <v>6949551.001</v>
      </c>
      <c r="E234" s="29"/>
      <c r="F234" s="29"/>
      <c r="G234" s="29"/>
      <c r="H234" s="29"/>
      <c r="I234" s="29"/>
      <c r="J234" s="29">
        <f>SUM(J203:J233)</f>
        <v>1613</v>
      </c>
      <c r="K234" s="29">
        <f>SUM(K203:K233)</f>
        <v>595971</v>
      </c>
      <c r="L234" s="15"/>
      <c r="M234" s="15"/>
      <c r="N234" s="15"/>
      <c r="O234" s="15"/>
      <c r="P234" s="15"/>
      <c r="Q234" s="10"/>
      <c r="R234" s="143"/>
      <c r="S234" s="144"/>
    </row>
    <row r="235" spans="1:19" s="145" customFormat="1" ht="12.75" customHeight="1">
      <c r="A235" s="227" t="s">
        <v>399</v>
      </c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143"/>
      <c r="S235" s="144"/>
    </row>
    <row r="236" spans="1:19" s="145" customFormat="1" ht="17.25" customHeight="1">
      <c r="A236" s="53">
        <v>168</v>
      </c>
      <c r="B236" s="27" t="s">
        <v>444</v>
      </c>
      <c r="C236" s="28">
        <v>447008.6</v>
      </c>
      <c r="D236" s="28">
        <v>447008.6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0"/>
      <c r="R236" s="143">
        <v>447008.6</v>
      </c>
      <c r="S236" s="143">
        <f>C236-R236</f>
        <v>0</v>
      </c>
    </row>
    <row r="237" spans="1:19" s="145" customFormat="1" ht="16.5" customHeight="1">
      <c r="A237" s="53">
        <v>169</v>
      </c>
      <c r="B237" s="27" t="s">
        <v>445</v>
      </c>
      <c r="C237" s="28">
        <v>436761.1</v>
      </c>
      <c r="D237" s="28">
        <v>436761.1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0"/>
      <c r="R237" s="143">
        <v>436761.1</v>
      </c>
      <c r="S237" s="143">
        <f aca="true" t="shared" si="0" ref="S237:S264">C237-R237</f>
        <v>0</v>
      </c>
    </row>
    <row r="238" spans="1:19" s="145" customFormat="1" ht="30" customHeight="1">
      <c r="A238" s="53">
        <v>170</v>
      </c>
      <c r="B238" s="27" t="s">
        <v>191</v>
      </c>
      <c r="C238" s="28">
        <v>1134866.67</v>
      </c>
      <c r="D238" s="28">
        <v>1134866.67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0"/>
      <c r="R238" s="143">
        <v>1134866.67</v>
      </c>
      <c r="S238" s="143">
        <f t="shared" si="0"/>
        <v>0</v>
      </c>
    </row>
    <row r="239" spans="1:19" s="145" customFormat="1" ht="18" customHeight="1">
      <c r="A239" s="53">
        <v>171</v>
      </c>
      <c r="B239" s="27" t="s">
        <v>182</v>
      </c>
      <c r="C239" s="28">
        <v>522331.87</v>
      </c>
      <c r="D239" s="28">
        <v>522331.87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0"/>
      <c r="R239" s="143">
        <v>522331.87</v>
      </c>
      <c r="S239" s="143">
        <f t="shared" si="0"/>
        <v>0</v>
      </c>
    </row>
    <row r="240" spans="1:19" s="145" customFormat="1" ht="18.75" customHeight="1">
      <c r="A240" s="53">
        <v>172</v>
      </c>
      <c r="B240" s="27" t="s">
        <v>655</v>
      </c>
      <c r="C240" s="28">
        <v>528552.8</v>
      </c>
      <c r="D240" s="28">
        <v>528552.8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0"/>
      <c r="R240" s="143">
        <v>528552.8</v>
      </c>
      <c r="S240" s="143">
        <f t="shared" si="0"/>
        <v>0</v>
      </c>
    </row>
    <row r="241" spans="1:19" s="145" customFormat="1" ht="30" customHeight="1">
      <c r="A241" s="53">
        <v>173</v>
      </c>
      <c r="B241" s="27" t="s">
        <v>183</v>
      </c>
      <c r="C241" s="28">
        <v>791417.63</v>
      </c>
      <c r="D241" s="28">
        <v>791417.63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0"/>
      <c r="R241" s="143">
        <v>791417.63</v>
      </c>
      <c r="S241" s="143">
        <f t="shared" si="0"/>
        <v>0</v>
      </c>
    </row>
    <row r="242" spans="1:19" s="145" customFormat="1" ht="15.75" customHeight="1">
      <c r="A242" s="53">
        <v>174</v>
      </c>
      <c r="B242" s="27" t="s">
        <v>184</v>
      </c>
      <c r="C242" s="28">
        <v>1215271.64</v>
      </c>
      <c r="D242" s="28">
        <v>1215271.64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0"/>
      <c r="R242" s="143">
        <v>1215271.64</v>
      </c>
      <c r="S242" s="143">
        <f t="shared" si="0"/>
        <v>0</v>
      </c>
    </row>
    <row r="243" spans="1:19" s="145" customFormat="1" ht="16.5" customHeight="1">
      <c r="A243" s="53">
        <v>175</v>
      </c>
      <c r="B243" s="27" t="s">
        <v>67</v>
      </c>
      <c r="C243" s="28">
        <v>1390343.29</v>
      </c>
      <c r="D243" s="28">
        <v>1390343.29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0"/>
      <c r="R243" s="143">
        <v>1390343.29</v>
      </c>
      <c r="S243" s="143">
        <f t="shared" si="0"/>
        <v>0</v>
      </c>
    </row>
    <row r="244" spans="1:19" s="145" customFormat="1" ht="15.75" customHeight="1">
      <c r="A244" s="53">
        <v>176</v>
      </c>
      <c r="B244" s="27" t="s">
        <v>185</v>
      </c>
      <c r="C244" s="28">
        <v>911891.8</v>
      </c>
      <c r="D244" s="28">
        <v>911891.8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0"/>
      <c r="R244" s="143">
        <v>911891.8</v>
      </c>
      <c r="S244" s="143">
        <f t="shared" si="0"/>
        <v>0</v>
      </c>
    </row>
    <row r="245" spans="1:19" s="145" customFormat="1" ht="15" customHeight="1">
      <c r="A245" s="53">
        <v>177</v>
      </c>
      <c r="B245" s="27" t="s">
        <v>446</v>
      </c>
      <c r="C245" s="28">
        <v>1066901.04</v>
      </c>
      <c r="D245" s="28">
        <v>1066901.04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0"/>
      <c r="R245" s="143">
        <v>1066901.04</v>
      </c>
      <c r="S245" s="143">
        <f t="shared" si="0"/>
        <v>0</v>
      </c>
    </row>
    <row r="246" spans="1:19" s="145" customFormat="1" ht="16.5" customHeight="1">
      <c r="A246" s="53">
        <v>178</v>
      </c>
      <c r="B246" s="27" t="s">
        <v>186</v>
      </c>
      <c r="C246" s="28">
        <v>1419524.49</v>
      </c>
      <c r="D246" s="28">
        <v>1419524.49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0"/>
      <c r="R246" s="143">
        <v>1419524.49</v>
      </c>
      <c r="S246" s="143">
        <f t="shared" si="0"/>
        <v>0</v>
      </c>
    </row>
    <row r="247" spans="1:19" s="145" customFormat="1" ht="30" customHeight="1">
      <c r="A247" s="53">
        <v>179</v>
      </c>
      <c r="B247" s="27" t="s">
        <v>192</v>
      </c>
      <c r="C247" s="28">
        <v>1433077.14</v>
      </c>
      <c r="D247" s="28">
        <v>1433077.14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0"/>
      <c r="R247" s="143">
        <v>1433077.14</v>
      </c>
      <c r="S247" s="143">
        <f t="shared" si="0"/>
        <v>0</v>
      </c>
    </row>
    <row r="248" spans="1:19" s="145" customFormat="1" ht="15.75" customHeight="1">
      <c r="A248" s="53">
        <v>180</v>
      </c>
      <c r="B248" s="27" t="s">
        <v>447</v>
      </c>
      <c r="C248" s="28">
        <v>1476984.14</v>
      </c>
      <c r="D248" s="28">
        <v>1476984.14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0"/>
      <c r="R248" s="143">
        <v>1476984.14</v>
      </c>
      <c r="S248" s="143">
        <f t="shared" si="0"/>
        <v>0</v>
      </c>
    </row>
    <row r="249" spans="1:19" s="145" customFormat="1" ht="15" customHeight="1">
      <c r="A249" s="53">
        <v>181</v>
      </c>
      <c r="B249" s="27" t="s">
        <v>187</v>
      </c>
      <c r="C249" s="28">
        <v>1180264</v>
      </c>
      <c r="D249" s="28">
        <v>1180264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0"/>
      <c r="R249" s="143">
        <v>1180264</v>
      </c>
      <c r="S249" s="143">
        <f t="shared" si="0"/>
        <v>0</v>
      </c>
    </row>
    <row r="250" spans="1:19" s="145" customFormat="1" ht="30" customHeight="1">
      <c r="A250" s="53">
        <v>182</v>
      </c>
      <c r="B250" s="27" t="s">
        <v>193</v>
      </c>
      <c r="C250" s="28">
        <v>1153593.7</v>
      </c>
      <c r="D250" s="28">
        <v>1153593.7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0"/>
      <c r="R250" s="143">
        <v>1153593.7</v>
      </c>
      <c r="S250" s="143">
        <f t="shared" si="0"/>
        <v>0</v>
      </c>
    </row>
    <row r="251" spans="1:19" s="145" customFormat="1" ht="15" customHeight="1">
      <c r="A251" s="53">
        <v>183</v>
      </c>
      <c r="B251" s="27" t="s">
        <v>448</v>
      </c>
      <c r="C251" s="28">
        <v>433423.5</v>
      </c>
      <c r="D251" s="28">
        <v>433423.5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0"/>
      <c r="R251" s="143">
        <v>433423.5</v>
      </c>
      <c r="S251" s="143">
        <f t="shared" si="0"/>
        <v>0</v>
      </c>
    </row>
    <row r="252" spans="1:19" s="145" customFormat="1" ht="15" customHeight="1">
      <c r="A252" s="53">
        <v>184</v>
      </c>
      <c r="B252" s="27" t="s">
        <v>449</v>
      </c>
      <c r="C252" s="28">
        <v>1875495.25</v>
      </c>
      <c r="D252" s="28">
        <v>1875495.25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0"/>
      <c r="R252" s="143">
        <v>1875495.25</v>
      </c>
      <c r="S252" s="143">
        <f t="shared" si="0"/>
        <v>0</v>
      </c>
    </row>
    <row r="253" spans="1:19" s="145" customFormat="1" ht="15.75" customHeight="1">
      <c r="A253" s="53">
        <v>185</v>
      </c>
      <c r="B253" s="27" t="s">
        <v>450</v>
      </c>
      <c r="C253" s="28">
        <v>492333.63</v>
      </c>
      <c r="D253" s="28">
        <v>492333.63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0"/>
      <c r="R253" s="143">
        <v>492333.63</v>
      </c>
      <c r="S253" s="143">
        <f t="shared" si="0"/>
        <v>0</v>
      </c>
    </row>
    <row r="254" spans="1:19" s="145" customFormat="1" ht="16.5" customHeight="1">
      <c r="A254" s="53">
        <v>186</v>
      </c>
      <c r="B254" s="27" t="s">
        <v>451</v>
      </c>
      <c r="C254" s="28">
        <v>1746825</v>
      </c>
      <c r="D254" s="28">
        <v>1746825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0"/>
      <c r="R254" s="143">
        <v>1746825</v>
      </c>
      <c r="S254" s="143">
        <f t="shared" si="0"/>
        <v>0</v>
      </c>
    </row>
    <row r="255" spans="1:19" s="145" customFormat="1" ht="30" customHeight="1">
      <c r="A255" s="53">
        <v>187</v>
      </c>
      <c r="B255" s="27" t="s">
        <v>188</v>
      </c>
      <c r="C255" s="28">
        <v>1646717.4</v>
      </c>
      <c r="D255" s="28">
        <v>1646717.4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0"/>
      <c r="R255" s="143">
        <v>1646717.4</v>
      </c>
      <c r="S255" s="143">
        <f t="shared" si="0"/>
        <v>0</v>
      </c>
    </row>
    <row r="256" spans="1:19" s="145" customFormat="1" ht="17.25" customHeight="1">
      <c r="A256" s="53">
        <v>188</v>
      </c>
      <c r="B256" s="27" t="s">
        <v>452</v>
      </c>
      <c r="C256" s="28">
        <v>1350965.07</v>
      </c>
      <c r="D256" s="28">
        <v>1350965.07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0"/>
      <c r="R256" s="143">
        <v>1350965.07</v>
      </c>
      <c r="S256" s="143">
        <f t="shared" si="0"/>
        <v>0</v>
      </c>
    </row>
    <row r="257" spans="1:19" s="145" customFormat="1" ht="16.5" customHeight="1">
      <c r="A257" s="53">
        <v>189</v>
      </c>
      <c r="B257" s="27" t="s">
        <v>453</v>
      </c>
      <c r="C257" s="28">
        <v>870333</v>
      </c>
      <c r="D257" s="28">
        <v>870333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0"/>
      <c r="R257" s="143">
        <v>870333</v>
      </c>
      <c r="S257" s="143">
        <f t="shared" si="0"/>
        <v>0</v>
      </c>
    </row>
    <row r="258" spans="1:19" s="145" customFormat="1" ht="15" customHeight="1">
      <c r="A258" s="53">
        <v>190</v>
      </c>
      <c r="B258" s="27" t="s">
        <v>189</v>
      </c>
      <c r="C258" s="28">
        <v>1524055.51</v>
      </c>
      <c r="D258" s="28">
        <v>1524055.51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0"/>
      <c r="R258" s="143">
        <v>1524055.51</v>
      </c>
      <c r="S258" s="143">
        <f t="shared" si="0"/>
        <v>0</v>
      </c>
    </row>
    <row r="259" spans="1:19" s="145" customFormat="1" ht="15.75" customHeight="1">
      <c r="A259" s="53">
        <v>191</v>
      </c>
      <c r="B259" s="27" t="s">
        <v>70</v>
      </c>
      <c r="C259" s="28">
        <v>457076.29</v>
      </c>
      <c r="D259" s="28">
        <v>457076.29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0"/>
      <c r="R259" s="143">
        <v>457076.29</v>
      </c>
      <c r="S259" s="143">
        <f t="shared" si="0"/>
        <v>0</v>
      </c>
    </row>
    <row r="260" spans="1:19" s="145" customFormat="1" ht="30" customHeight="1">
      <c r="A260" s="53">
        <v>192</v>
      </c>
      <c r="B260" s="27" t="s">
        <v>194</v>
      </c>
      <c r="C260" s="28">
        <v>1039713.46</v>
      </c>
      <c r="D260" s="28">
        <v>1039713.46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0"/>
      <c r="R260" s="143">
        <v>1039713.46</v>
      </c>
      <c r="S260" s="143">
        <f t="shared" si="0"/>
        <v>0</v>
      </c>
    </row>
    <row r="261" spans="1:19" s="145" customFormat="1" ht="15.75" customHeight="1">
      <c r="A261" s="53">
        <v>193</v>
      </c>
      <c r="B261" s="27" t="s">
        <v>454</v>
      </c>
      <c r="C261" s="28">
        <v>2240341.6</v>
      </c>
      <c r="D261" s="28">
        <v>2240341.6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0"/>
      <c r="R261" s="143">
        <v>2240341.6</v>
      </c>
      <c r="S261" s="143">
        <f t="shared" si="0"/>
        <v>0</v>
      </c>
    </row>
    <row r="262" spans="1:19" s="145" customFormat="1" ht="17.25" customHeight="1">
      <c r="A262" s="53">
        <v>194</v>
      </c>
      <c r="B262" s="27" t="s">
        <v>507</v>
      </c>
      <c r="C262" s="54">
        <v>422742.33</v>
      </c>
      <c r="D262" s="54">
        <v>422742.33</v>
      </c>
      <c r="E262" s="15"/>
      <c r="F262" s="15"/>
      <c r="G262" s="15"/>
      <c r="H262" s="15"/>
      <c r="I262" s="15"/>
      <c r="J262" s="15"/>
      <c r="K262" s="15"/>
      <c r="L262" s="46"/>
      <c r="M262" s="46"/>
      <c r="N262" s="15"/>
      <c r="O262" s="15"/>
      <c r="P262" s="15"/>
      <c r="Q262" s="10"/>
      <c r="R262" s="143">
        <v>422742.33</v>
      </c>
      <c r="S262" s="143">
        <f t="shared" si="0"/>
        <v>0</v>
      </c>
    </row>
    <row r="263" spans="1:19" s="145" customFormat="1" ht="30" customHeight="1">
      <c r="A263" s="53">
        <v>195</v>
      </c>
      <c r="B263" s="27" t="s">
        <v>190</v>
      </c>
      <c r="C263" s="28">
        <v>410899.9</v>
      </c>
      <c r="D263" s="28">
        <v>410899.9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0"/>
      <c r="R263" s="143">
        <v>410899.9</v>
      </c>
      <c r="S263" s="143">
        <f t="shared" si="0"/>
        <v>0</v>
      </c>
    </row>
    <row r="264" spans="1:19" s="145" customFormat="1" ht="12.75">
      <c r="A264" s="147"/>
      <c r="B264" s="8" t="s">
        <v>195</v>
      </c>
      <c r="C264" s="29">
        <f>SUM(C236:C263)</f>
        <v>29619711.849999998</v>
      </c>
      <c r="D264" s="29">
        <f>SUM(D236:D263)</f>
        <v>29619711.849999998</v>
      </c>
      <c r="E264" s="15"/>
      <c r="F264" s="15"/>
      <c r="G264" s="15"/>
      <c r="H264" s="15"/>
      <c r="I264" s="15"/>
      <c r="J264" s="15"/>
      <c r="K264" s="15"/>
      <c r="L264" s="11"/>
      <c r="M264" s="11"/>
      <c r="N264" s="15"/>
      <c r="O264" s="15"/>
      <c r="P264" s="15"/>
      <c r="Q264" s="10"/>
      <c r="R264" s="143"/>
      <c r="S264" s="143">
        <f t="shared" si="0"/>
        <v>29619711.849999998</v>
      </c>
    </row>
    <row r="265" spans="1:19" s="145" customFormat="1" ht="12.75" customHeight="1">
      <c r="A265" s="228" t="s">
        <v>400</v>
      </c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143"/>
      <c r="S265" s="144"/>
    </row>
    <row r="266" spans="1:19" s="145" customFormat="1" ht="17.25" customHeight="1">
      <c r="A266" s="53">
        <v>196</v>
      </c>
      <c r="B266" s="43" t="s">
        <v>656</v>
      </c>
      <c r="C266" s="28">
        <v>502320.49</v>
      </c>
      <c r="D266" s="28">
        <v>502320.49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0"/>
      <c r="R266" s="143"/>
      <c r="S266" s="144"/>
    </row>
    <row r="267" spans="1:19" s="145" customFormat="1" ht="16.5" customHeight="1">
      <c r="A267" s="53">
        <v>197</v>
      </c>
      <c r="B267" s="43" t="s">
        <v>657</v>
      </c>
      <c r="C267" s="28">
        <v>987809.02</v>
      </c>
      <c r="D267" s="28">
        <v>987809.02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0"/>
      <c r="R267" s="143"/>
      <c r="S267" s="144"/>
    </row>
    <row r="268" spans="1:19" s="145" customFormat="1" ht="30" customHeight="1">
      <c r="A268" s="53">
        <v>198</v>
      </c>
      <c r="B268" s="43" t="s">
        <v>658</v>
      </c>
      <c r="C268" s="28">
        <v>283991.84</v>
      </c>
      <c r="D268" s="28">
        <v>283991.84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0"/>
      <c r="R268" s="143"/>
      <c r="S268" s="144"/>
    </row>
    <row r="269" spans="1:19" s="145" customFormat="1" ht="30" customHeight="1">
      <c r="A269" s="53">
        <v>199</v>
      </c>
      <c r="B269" s="43" t="s">
        <v>659</v>
      </c>
      <c r="C269" s="28">
        <v>283991.84</v>
      </c>
      <c r="D269" s="28">
        <v>283991.84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0"/>
      <c r="R269" s="143"/>
      <c r="S269" s="144"/>
    </row>
    <row r="270" spans="1:19" s="145" customFormat="1" ht="15.75" customHeight="1">
      <c r="A270" s="53">
        <v>200</v>
      </c>
      <c r="B270" s="43" t="s">
        <v>660</v>
      </c>
      <c r="C270" s="28">
        <v>412649.36</v>
      </c>
      <c r="D270" s="28">
        <v>412649.36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0"/>
      <c r="R270" s="143"/>
      <c r="S270" s="144"/>
    </row>
    <row r="271" spans="1:19" s="145" customFormat="1" ht="18" customHeight="1">
      <c r="A271" s="53">
        <v>201</v>
      </c>
      <c r="B271" s="43" t="s">
        <v>661</v>
      </c>
      <c r="C271" s="28">
        <v>412416.25</v>
      </c>
      <c r="D271" s="28">
        <v>412416.25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0"/>
      <c r="R271" s="143"/>
      <c r="S271" s="144"/>
    </row>
    <row r="272" spans="1:19" s="145" customFormat="1" ht="15.75" customHeight="1">
      <c r="A272" s="53">
        <v>202</v>
      </c>
      <c r="B272" s="43" t="s">
        <v>662</v>
      </c>
      <c r="C272" s="28">
        <v>97176.54</v>
      </c>
      <c r="D272" s="28">
        <v>97176.54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0"/>
      <c r="R272" s="143"/>
      <c r="S272" s="144"/>
    </row>
    <row r="273" spans="1:19" s="145" customFormat="1" ht="30" customHeight="1">
      <c r="A273" s="53">
        <v>203</v>
      </c>
      <c r="B273" s="43" t="s">
        <v>663</v>
      </c>
      <c r="C273" s="28">
        <v>99112.52</v>
      </c>
      <c r="D273" s="28">
        <v>99112.52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0"/>
      <c r="R273" s="143"/>
      <c r="S273" s="144"/>
    </row>
    <row r="274" spans="1:19" s="145" customFormat="1" ht="30" customHeight="1">
      <c r="A274" s="53">
        <v>204</v>
      </c>
      <c r="B274" s="43" t="s">
        <v>664</v>
      </c>
      <c r="C274" s="28">
        <v>101641.16</v>
      </c>
      <c r="D274" s="28">
        <v>101641.16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0"/>
      <c r="R274" s="143"/>
      <c r="S274" s="144"/>
    </row>
    <row r="275" spans="1:19" s="145" customFormat="1" ht="15.75" customHeight="1">
      <c r="A275" s="53">
        <v>205</v>
      </c>
      <c r="B275" s="43" t="s">
        <v>665</v>
      </c>
      <c r="C275" s="28">
        <v>133314.43</v>
      </c>
      <c r="D275" s="28">
        <v>133314.43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0"/>
      <c r="R275" s="143"/>
      <c r="S275" s="144"/>
    </row>
    <row r="276" spans="1:19" s="145" customFormat="1" ht="15.75" customHeight="1">
      <c r="A276" s="53">
        <v>206</v>
      </c>
      <c r="B276" s="27" t="s">
        <v>521</v>
      </c>
      <c r="C276" s="28">
        <v>1335604</v>
      </c>
      <c r="D276" s="28"/>
      <c r="E276" s="15"/>
      <c r="F276" s="15">
        <v>587</v>
      </c>
      <c r="G276" s="15">
        <v>1335604</v>
      </c>
      <c r="H276" s="15"/>
      <c r="I276" s="15"/>
      <c r="J276" s="15"/>
      <c r="K276" s="15"/>
      <c r="L276" s="15"/>
      <c r="M276" s="15"/>
      <c r="N276" s="15"/>
      <c r="O276" s="15"/>
      <c r="P276" s="15"/>
      <c r="Q276" s="10"/>
      <c r="R276" s="143"/>
      <c r="S276" s="144"/>
    </row>
    <row r="277" spans="1:19" s="145" customFormat="1" ht="14.25" customHeight="1">
      <c r="A277" s="53">
        <v>207</v>
      </c>
      <c r="B277" s="27" t="s">
        <v>605</v>
      </c>
      <c r="C277" s="28">
        <v>1335604</v>
      </c>
      <c r="D277" s="28"/>
      <c r="E277" s="15"/>
      <c r="F277" s="15">
        <v>582</v>
      </c>
      <c r="G277" s="15">
        <v>1335604</v>
      </c>
      <c r="H277" s="15"/>
      <c r="I277" s="15"/>
      <c r="J277" s="15"/>
      <c r="K277" s="15"/>
      <c r="L277" s="15"/>
      <c r="M277" s="15"/>
      <c r="N277" s="15"/>
      <c r="O277" s="15"/>
      <c r="P277" s="15"/>
      <c r="Q277" s="10"/>
      <c r="R277" s="143"/>
      <c r="S277" s="144"/>
    </row>
    <row r="278" spans="1:19" s="145" customFormat="1" ht="17.25" customHeight="1">
      <c r="A278" s="53">
        <v>208</v>
      </c>
      <c r="B278" s="27" t="s">
        <v>522</v>
      </c>
      <c r="C278" s="28">
        <v>463648.92</v>
      </c>
      <c r="D278" s="28"/>
      <c r="E278" s="15"/>
      <c r="F278" s="15">
        <v>239.75</v>
      </c>
      <c r="G278" s="15">
        <v>463648.92</v>
      </c>
      <c r="H278" s="15"/>
      <c r="I278" s="15"/>
      <c r="J278" s="15"/>
      <c r="K278" s="15"/>
      <c r="L278" s="15"/>
      <c r="M278" s="15"/>
      <c r="N278" s="15"/>
      <c r="O278" s="15"/>
      <c r="P278" s="15"/>
      <c r="Q278" s="10"/>
      <c r="R278" s="143"/>
      <c r="S278" s="144"/>
    </row>
    <row r="279" spans="1:19" s="145" customFormat="1" ht="12.75">
      <c r="A279" s="147"/>
      <c r="B279" s="8" t="s">
        <v>195</v>
      </c>
      <c r="C279" s="29">
        <f>SUM(C266:C278)</f>
        <v>6449280.370000001</v>
      </c>
      <c r="D279" s="29">
        <f>SUM(D266:D278)</f>
        <v>3314423.4500000007</v>
      </c>
      <c r="E279" s="29"/>
      <c r="F279" s="29">
        <f>SUM(F266:F278)</f>
        <v>1408.75</v>
      </c>
      <c r="G279" s="29">
        <f>SUM(G266:G278)</f>
        <v>3134856.92</v>
      </c>
      <c r="H279" s="15"/>
      <c r="I279" s="15"/>
      <c r="J279" s="15"/>
      <c r="K279" s="15"/>
      <c r="L279" s="15"/>
      <c r="M279" s="15"/>
      <c r="N279" s="15"/>
      <c r="O279" s="15"/>
      <c r="P279" s="15"/>
      <c r="Q279" s="10"/>
      <c r="R279" s="143"/>
      <c r="S279" s="144"/>
    </row>
    <row r="280" spans="1:19" s="145" customFormat="1" ht="12.75" customHeight="1">
      <c r="A280" s="228" t="s">
        <v>401</v>
      </c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143"/>
      <c r="S280" s="144"/>
    </row>
    <row r="281" spans="1:19" s="145" customFormat="1" ht="17.25" customHeight="1">
      <c r="A281" s="56">
        <v>209</v>
      </c>
      <c r="B281" s="27" t="s">
        <v>73</v>
      </c>
      <c r="C281" s="28">
        <v>2389216.5</v>
      </c>
      <c r="D281" s="15"/>
      <c r="E281" s="15"/>
      <c r="F281" s="15"/>
      <c r="G281" s="28"/>
      <c r="H281" s="30">
        <v>2</v>
      </c>
      <c r="I281" s="28">
        <v>2389216.5</v>
      </c>
      <c r="J281" s="28"/>
      <c r="K281" s="28"/>
      <c r="L281" s="26"/>
      <c r="M281" s="26"/>
      <c r="N281" s="15"/>
      <c r="O281" s="15"/>
      <c r="P281" s="15"/>
      <c r="Q281" s="10"/>
      <c r="R281" s="143">
        <v>2389216.5</v>
      </c>
      <c r="S281" s="143">
        <f>C281-R281</f>
        <v>0</v>
      </c>
    </row>
    <row r="282" spans="1:19" s="145" customFormat="1" ht="16.5" customHeight="1">
      <c r="A282" s="56">
        <v>210</v>
      </c>
      <c r="B282" s="27" t="s">
        <v>74</v>
      </c>
      <c r="C282" s="28">
        <v>2389216.5</v>
      </c>
      <c r="D282" s="15"/>
      <c r="E282" s="15"/>
      <c r="F282" s="15"/>
      <c r="G282" s="28"/>
      <c r="H282" s="30">
        <v>2</v>
      </c>
      <c r="I282" s="28">
        <v>2389216.5</v>
      </c>
      <c r="J282" s="28"/>
      <c r="K282" s="28"/>
      <c r="L282" s="26"/>
      <c r="M282" s="26"/>
      <c r="N282" s="15"/>
      <c r="O282" s="15"/>
      <c r="P282" s="15"/>
      <c r="Q282" s="10"/>
      <c r="R282" s="143">
        <v>2389216.5</v>
      </c>
      <c r="S282" s="143">
        <f aca="true" t="shared" si="1" ref="S282:S345">C282-R282</f>
        <v>0</v>
      </c>
    </row>
    <row r="283" spans="1:19" s="145" customFormat="1" ht="30" customHeight="1">
      <c r="A283" s="56">
        <v>211</v>
      </c>
      <c r="B283" s="27" t="s">
        <v>75</v>
      </c>
      <c r="C283" s="28">
        <v>2389216.5</v>
      </c>
      <c r="D283" s="15"/>
      <c r="E283" s="15"/>
      <c r="F283" s="15"/>
      <c r="G283" s="28"/>
      <c r="H283" s="30">
        <v>2</v>
      </c>
      <c r="I283" s="28">
        <v>2389216.5</v>
      </c>
      <c r="J283" s="28"/>
      <c r="K283" s="28"/>
      <c r="L283" s="26"/>
      <c r="M283" s="26"/>
      <c r="N283" s="15"/>
      <c r="O283" s="15"/>
      <c r="P283" s="15"/>
      <c r="Q283" s="10"/>
      <c r="R283" s="143">
        <v>2389216.5</v>
      </c>
      <c r="S283" s="143">
        <f t="shared" si="1"/>
        <v>0</v>
      </c>
    </row>
    <row r="284" spans="1:19" s="145" customFormat="1" ht="30" customHeight="1">
      <c r="A284" s="56">
        <v>212</v>
      </c>
      <c r="B284" s="27" t="s">
        <v>76</v>
      </c>
      <c r="C284" s="28">
        <v>5987202.4</v>
      </c>
      <c r="D284" s="15"/>
      <c r="E284" s="15"/>
      <c r="F284" s="15"/>
      <c r="G284" s="28"/>
      <c r="H284" s="30">
        <v>5</v>
      </c>
      <c r="I284" s="28">
        <v>5987202.4</v>
      </c>
      <c r="J284" s="28"/>
      <c r="K284" s="28"/>
      <c r="L284" s="26"/>
      <c r="M284" s="26"/>
      <c r="N284" s="15"/>
      <c r="O284" s="15"/>
      <c r="P284" s="15"/>
      <c r="Q284" s="10"/>
      <c r="R284" s="143">
        <v>5987202.4</v>
      </c>
      <c r="S284" s="143">
        <f t="shared" si="1"/>
        <v>0</v>
      </c>
    </row>
    <row r="285" spans="1:19" s="145" customFormat="1" ht="18" customHeight="1">
      <c r="A285" s="56">
        <v>213</v>
      </c>
      <c r="B285" s="27" t="s">
        <v>173</v>
      </c>
      <c r="C285" s="28">
        <v>4142447.2</v>
      </c>
      <c r="D285" s="28"/>
      <c r="E285" s="15"/>
      <c r="F285" s="15"/>
      <c r="G285" s="28"/>
      <c r="H285" s="30">
        <v>4</v>
      </c>
      <c r="I285" s="28">
        <v>4142447.2</v>
      </c>
      <c r="J285" s="28"/>
      <c r="K285" s="28"/>
      <c r="L285" s="26"/>
      <c r="M285" s="26"/>
      <c r="N285" s="15"/>
      <c r="O285" s="15"/>
      <c r="P285" s="15"/>
      <c r="Q285" s="10"/>
      <c r="R285" s="143">
        <v>4142447.2</v>
      </c>
      <c r="S285" s="143">
        <f t="shared" si="1"/>
        <v>0</v>
      </c>
    </row>
    <row r="286" spans="1:19" s="145" customFormat="1" ht="17.25" customHeight="1">
      <c r="A286" s="56">
        <v>214</v>
      </c>
      <c r="B286" s="43" t="s">
        <v>78</v>
      </c>
      <c r="C286" s="28">
        <v>906381.38</v>
      </c>
      <c r="D286" s="28">
        <v>906381.38</v>
      </c>
      <c r="E286" s="15"/>
      <c r="F286" s="15"/>
      <c r="G286" s="28"/>
      <c r="H286" s="28"/>
      <c r="I286" s="28"/>
      <c r="J286" s="28"/>
      <c r="K286" s="28"/>
      <c r="L286" s="26"/>
      <c r="M286" s="26"/>
      <c r="N286" s="15"/>
      <c r="O286" s="15"/>
      <c r="P286" s="15"/>
      <c r="Q286" s="10"/>
      <c r="R286" s="143">
        <v>906381.38</v>
      </c>
      <c r="S286" s="143">
        <f t="shared" si="1"/>
        <v>0</v>
      </c>
    </row>
    <row r="287" spans="1:19" s="145" customFormat="1" ht="17.25" customHeight="1">
      <c r="A287" s="56">
        <v>215</v>
      </c>
      <c r="B287" s="43" t="s">
        <v>79</v>
      </c>
      <c r="C287" s="28">
        <v>598319.35</v>
      </c>
      <c r="D287" s="28">
        <v>598319.35</v>
      </c>
      <c r="E287" s="15"/>
      <c r="F287" s="15"/>
      <c r="G287" s="28"/>
      <c r="H287" s="28"/>
      <c r="I287" s="28"/>
      <c r="J287" s="28"/>
      <c r="K287" s="28"/>
      <c r="L287" s="26"/>
      <c r="M287" s="26"/>
      <c r="N287" s="15"/>
      <c r="O287" s="15"/>
      <c r="P287" s="15"/>
      <c r="Q287" s="10"/>
      <c r="R287" s="143">
        <v>598319.35</v>
      </c>
      <c r="S287" s="143">
        <f t="shared" si="1"/>
        <v>0</v>
      </c>
    </row>
    <row r="288" spans="1:19" s="145" customFormat="1" ht="15.75" customHeight="1">
      <c r="A288" s="56">
        <v>216</v>
      </c>
      <c r="B288" s="43" t="s">
        <v>80</v>
      </c>
      <c r="C288" s="28">
        <v>1007179.69</v>
      </c>
      <c r="D288" s="28">
        <v>1007179.69</v>
      </c>
      <c r="E288" s="15"/>
      <c r="F288" s="15"/>
      <c r="G288" s="28"/>
      <c r="H288" s="28"/>
      <c r="I288" s="28"/>
      <c r="J288" s="28"/>
      <c r="K288" s="28"/>
      <c r="L288" s="26"/>
      <c r="M288" s="26"/>
      <c r="N288" s="15"/>
      <c r="O288" s="15"/>
      <c r="P288" s="15"/>
      <c r="Q288" s="10"/>
      <c r="R288" s="143">
        <v>1007179.69</v>
      </c>
      <c r="S288" s="143">
        <f t="shared" si="1"/>
        <v>0</v>
      </c>
    </row>
    <row r="289" spans="1:19" s="145" customFormat="1" ht="17.25" customHeight="1">
      <c r="A289" s="56">
        <v>217</v>
      </c>
      <c r="B289" s="27" t="s">
        <v>81</v>
      </c>
      <c r="C289" s="28">
        <v>643976.86</v>
      </c>
      <c r="D289" s="28">
        <v>643976.86</v>
      </c>
      <c r="E289" s="15"/>
      <c r="F289" s="15"/>
      <c r="G289" s="28"/>
      <c r="H289" s="28"/>
      <c r="I289" s="28"/>
      <c r="J289" s="28"/>
      <c r="K289" s="28"/>
      <c r="L289" s="26"/>
      <c r="M289" s="26"/>
      <c r="N289" s="15"/>
      <c r="O289" s="15"/>
      <c r="P289" s="15"/>
      <c r="Q289" s="10"/>
      <c r="R289" s="143">
        <v>643976.86</v>
      </c>
      <c r="S289" s="143">
        <f t="shared" si="1"/>
        <v>0</v>
      </c>
    </row>
    <row r="290" spans="1:19" s="145" customFormat="1" ht="16.5" customHeight="1">
      <c r="A290" s="56">
        <v>218</v>
      </c>
      <c r="B290" s="27" t="s">
        <v>82</v>
      </c>
      <c r="C290" s="28">
        <v>876860.03</v>
      </c>
      <c r="D290" s="28">
        <v>876860.03</v>
      </c>
      <c r="E290" s="15"/>
      <c r="F290" s="15"/>
      <c r="G290" s="28"/>
      <c r="H290" s="28"/>
      <c r="I290" s="28"/>
      <c r="J290" s="28"/>
      <c r="K290" s="28"/>
      <c r="L290" s="26"/>
      <c r="M290" s="26"/>
      <c r="N290" s="15"/>
      <c r="O290" s="15"/>
      <c r="P290" s="15"/>
      <c r="Q290" s="10"/>
      <c r="R290" s="143">
        <v>876860.03</v>
      </c>
      <c r="S290" s="143">
        <f t="shared" si="1"/>
        <v>0</v>
      </c>
    </row>
    <row r="291" spans="1:19" s="145" customFormat="1" ht="30" customHeight="1">
      <c r="A291" s="56">
        <v>219</v>
      </c>
      <c r="B291" s="27" t="s">
        <v>83</v>
      </c>
      <c r="C291" s="28">
        <v>8353349.699999999</v>
      </c>
      <c r="D291" s="28"/>
      <c r="E291" s="15"/>
      <c r="F291" s="15"/>
      <c r="G291" s="28"/>
      <c r="H291" s="30">
        <v>4</v>
      </c>
      <c r="I291" s="28">
        <v>8353349.7</v>
      </c>
      <c r="J291" s="28"/>
      <c r="K291" s="28"/>
      <c r="L291" s="26"/>
      <c r="M291" s="26"/>
      <c r="N291" s="15"/>
      <c r="O291" s="15"/>
      <c r="P291" s="15"/>
      <c r="Q291" s="10"/>
      <c r="R291" s="143">
        <v>8353349.699999999</v>
      </c>
      <c r="S291" s="143">
        <f t="shared" si="1"/>
        <v>0</v>
      </c>
    </row>
    <row r="292" spans="1:19" s="145" customFormat="1" ht="15.75" customHeight="1">
      <c r="A292" s="56">
        <v>220</v>
      </c>
      <c r="B292" s="27" t="s">
        <v>84</v>
      </c>
      <c r="C292" s="28">
        <v>2331753.1</v>
      </c>
      <c r="D292" s="28"/>
      <c r="E292" s="15"/>
      <c r="F292" s="15"/>
      <c r="G292" s="28"/>
      <c r="H292" s="30">
        <v>2</v>
      </c>
      <c r="I292" s="28">
        <v>2331753.1</v>
      </c>
      <c r="J292" s="28"/>
      <c r="K292" s="28"/>
      <c r="L292" s="26"/>
      <c r="M292" s="26"/>
      <c r="N292" s="15"/>
      <c r="O292" s="15"/>
      <c r="P292" s="15"/>
      <c r="Q292" s="10"/>
      <c r="R292" s="143">
        <v>2331753.1</v>
      </c>
      <c r="S292" s="143">
        <f t="shared" si="1"/>
        <v>0</v>
      </c>
    </row>
    <row r="293" spans="1:19" s="145" customFormat="1" ht="30" customHeight="1">
      <c r="A293" s="56">
        <v>221</v>
      </c>
      <c r="B293" s="43" t="s">
        <v>85</v>
      </c>
      <c r="C293" s="28">
        <v>255604.89</v>
      </c>
      <c r="D293" s="28">
        <v>255604.89</v>
      </c>
      <c r="E293" s="15"/>
      <c r="F293" s="15"/>
      <c r="G293" s="28"/>
      <c r="H293" s="28"/>
      <c r="I293" s="28"/>
      <c r="J293" s="28"/>
      <c r="K293" s="28"/>
      <c r="L293" s="26"/>
      <c r="M293" s="26"/>
      <c r="N293" s="15"/>
      <c r="O293" s="15"/>
      <c r="P293" s="15"/>
      <c r="Q293" s="10"/>
      <c r="R293" s="143">
        <v>255604.89</v>
      </c>
      <c r="S293" s="143">
        <f t="shared" si="1"/>
        <v>0</v>
      </c>
    </row>
    <row r="294" spans="1:19" s="145" customFormat="1" ht="30" customHeight="1">
      <c r="A294" s="56">
        <v>222</v>
      </c>
      <c r="B294" s="43" t="s">
        <v>174</v>
      </c>
      <c r="C294" s="28">
        <v>253709.08</v>
      </c>
      <c r="D294" s="28">
        <v>253709.08</v>
      </c>
      <c r="E294" s="15"/>
      <c r="F294" s="15"/>
      <c r="G294" s="28"/>
      <c r="H294" s="28"/>
      <c r="I294" s="28"/>
      <c r="J294" s="28"/>
      <c r="K294" s="28"/>
      <c r="L294" s="26"/>
      <c r="M294" s="26"/>
      <c r="N294" s="15"/>
      <c r="O294" s="15"/>
      <c r="P294" s="15"/>
      <c r="Q294" s="10"/>
      <c r="R294" s="143">
        <v>253709.08</v>
      </c>
      <c r="S294" s="143">
        <f t="shared" si="1"/>
        <v>0</v>
      </c>
    </row>
    <row r="295" spans="1:19" s="145" customFormat="1" ht="18.75" customHeight="1">
      <c r="A295" s="56">
        <v>223</v>
      </c>
      <c r="B295" s="43" t="s">
        <v>87</v>
      </c>
      <c r="C295" s="28">
        <v>158251.72</v>
      </c>
      <c r="D295" s="28">
        <v>158251.72</v>
      </c>
      <c r="E295" s="15"/>
      <c r="F295" s="15"/>
      <c r="G295" s="28"/>
      <c r="H295" s="28"/>
      <c r="I295" s="28"/>
      <c r="J295" s="28"/>
      <c r="K295" s="28"/>
      <c r="L295" s="26"/>
      <c r="M295" s="26"/>
      <c r="N295" s="15"/>
      <c r="O295" s="15"/>
      <c r="P295" s="15"/>
      <c r="Q295" s="10"/>
      <c r="R295" s="143">
        <v>158251.72</v>
      </c>
      <c r="S295" s="143">
        <f t="shared" si="1"/>
        <v>0</v>
      </c>
    </row>
    <row r="296" spans="1:19" s="145" customFormat="1" ht="18.75" customHeight="1">
      <c r="A296" s="56">
        <v>224</v>
      </c>
      <c r="B296" s="43" t="s">
        <v>88</v>
      </c>
      <c r="C296" s="28">
        <v>157936.45</v>
      </c>
      <c r="D296" s="28">
        <v>157936.45</v>
      </c>
      <c r="E296" s="15"/>
      <c r="F296" s="15"/>
      <c r="G296" s="28"/>
      <c r="H296" s="28"/>
      <c r="I296" s="28"/>
      <c r="J296" s="28"/>
      <c r="K296" s="28"/>
      <c r="L296" s="26"/>
      <c r="M296" s="26"/>
      <c r="N296" s="15"/>
      <c r="O296" s="15"/>
      <c r="P296" s="15"/>
      <c r="Q296" s="10"/>
      <c r="R296" s="143">
        <v>157936.45</v>
      </c>
      <c r="S296" s="143">
        <f t="shared" si="1"/>
        <v>0</v>
      </c>
    </row>
    <row r="297" spans="1:19" s="145" customFormat="1" ht="17.25" customHeight="1">
      <c r="A297" s="56">
        <v>225</v>
      </c>
      <c r="B297" s="43" t="s">
        <v>175</v>
      </c>
      <c r="C297" s="28">
        <v>4334932.5</v>
      </c>
      <c r="D297" s="28"/>
      <c r="E297" s="15"/>
      <c r="F297" s="15"/>
      <c r="G297" s="28"/>
      <c r="H297" s="30">
        <v>2</v>
      </c>
      <c r="I297" s="28">
        <v>4334932.5</v>
      </c>
      <c r="J297" s="28"/>
      <c r="K297" s="28"/>
      <c r="L297" s="26"/>
      <c r="M297" s="26"/>
      <c r="N297" s="15"/>
      <c r="O297" s="15"/>
      <c r="P297" s="15"/>
      <c r="Q297" s="10"/>
      <c r="R297" s="143">
        <v>4334932.5</v>
      </c>
      <c r="S297" s="143">
        <f t="shared" si="1"/>
        <v>0</v>
      </c>
    </row>
    <row r="298" spans="1:19" s="145" customFormat="1" ht="17.25" customHeight="1">
      <c r="A298" s="56">
        <v>226</v>
      </c>
      <c r="B298" s="43" t="s">
        <v>89</v>
      </c>
      <c r="C298" s="28">
        <v>2758675.92</v>
      </c>
      <c r="D298" s="28">
        <v>2758675.92</v>
      </c>
      <c r="E298" s="15"/>
      <c r="F298" s="15"/>
      <c r="G298" s="28"/>
      <c r="H298" s="28"/>
      <c r="I298" s="28"/>
      <c r="J298" s="28"/>
      <c r="K298" s="28"/>
      <c r="L298" s="26"/>
      <c r="M298" s="26"/>
      <c r="N298" s="15"/>
      <c r="O298" s="15"/>
      <c r="P298" s="15"/>
      <c r="Q298" s="10"/>
      <c r="R298" s="143">
        <v>2758675.92</v>
      </c>
      <c r="S298" s="143">
        <f t="shared" si="1"/>
        <v>0</v>
      </c>
    </row>
    <row r="299" spans="1:19" s="145" customFormat="1" ht="17.25" customHeight="1">
      <c r="A299" s="56">
        <v>227</v>
      </c>
      <c r="B299" s="43" t="s">
        <v>90</v>
      </c>
      <c r="C299" s="28">
        <v>1738861.44</v>
      </c>
      <c r="D299" s="28">
        <v>1738861.44</v>
      </c>
      <c r="E299" s="15"/>
      <c r="F299" s="15"/>
      <c r="G299" s="28"/>
      <c r="H299" s="28"/>
      <c r="I299" s="28"/>
      <c r="J299" s="28"/>
      <c r="K299" s="28"/>
      <c r="L299" s="26"/>
      <c r="M299" s="26"/>
      <c r="N299" s="15"/>
      <c r="O299" s="15"/>
      <c r="P299" s="15"/>
      <c r="Q299" s="10"/>
      <c r="R299" s="143">
        <v>1738861.44</v>
      </c>
      <c r="S299" s="143">
        <f t="shared" si="1"/>
        <v>0</v>
      </c>
    </row>
    <row r="300" spans="1:19" s="145" customFormat="1" ht="30" customHeight="1">
      <c r="A300" s="56">
        <v>228</v>
      </c>
      <c r="B300" s="43" t="s">
        <v>490</v>
      </c>
      <c r="C300" s="28">
        <v>2247868.05</v>
      </c>
      <c r="D300" s="28">
        <v>2247868.05</v>
      </c>
      <c r="E300" s="15"/>
      <c r="F300" s="15"/>
      <c r="G300" s="28"/>
      <c r="H300" s="28"/>
      <c r="I300" s="28"/>
      <c r="J300" s="28"/>
      <c r="K300" s="28"/>
      <c r="L300" s="26"/>
      <c r="M300" s="26"/>
      <c r="N300" s="15"/>
      <c r="O300" s="15"/>
      <c r="P300" s="15"/>
      <c r="Q300" s="10"/>
      <c r="R300" s="143">
        <v>2247868.05</v>
      </c>
      <c r="S300" s="143">
        <f t="shared" si="1"/>
        <v>0</v>
      </c>
    </row>
    <row r="301" spans="1:19" s="145" customFormat="1" ht="16.5" customHeight="1">
      <c r="A301" s="56">
        <v>229</v>
      </c>
      <c r="B301" s="43" t="s">
        <v>176</v>
      </c>
      <c r="C301" s="28">
        <v>3453144.12</v>
      </c>
      <c r="D301" s="28">
        <v>3453144.12</v>
      </c>
      <c r="E301" s="15"/>
      <c r="F301" s="15"/>
      <c r="G301" s="28"/>
      <c r="H301" s="28"/>
      <c r="I301" s="28"/>
      <c r="J301" s="28"/>
      <c r="K301" s="28"/>
      <c r="L301" s="26"/>
      <c r="M301" s="26"/>
      <c r="N301" s="15"/>
      <c r="O301" s="15"/>
      <c r="P301" s="15"/>
      <c r="Q301" s="10"/>
      <c r="R301" s="143">
        <v>3453144.12</v>
      </c>
      <c r="S301" s="143">
        <f t="shared" si="1"/>
        <v>0</v>
      </c>
    </row>
    <row r="302" spans="1:19" s="145" customFormat="1" ht="17.25" customHeight="1">
      <c r="A302" s="56">
        <v>230</v>
      </c>
      <c r="B302" s="43" t="s">
        <v>91</v>
      </c>
      <c r="C302" s="28">
        <v>3431258</v>
      </c>
      <c r="D302" s="28">
        <v>3431258</v>
      </c>
      <c r="E302" s="15"/>
      <c r="F302" s="15"/>
      <c r="G302" s="28"/>
      <c r="H302" s="28"/>
      <c r="I302" s="28"/>
      <c r="J302" s="28"/>
      <c r="K302" s="28"/>
      <c r="L302" s="26"/>
      <c r="M302" s="26"/>
      <c r="N302" s="15"/>
      <c r="O302" s="15"/>
      <c r="P302" s="15"/>
      <c r="Q302" s="10"/>
      <c r="R302" s="143">
        <v>3431258</v>
      </c>
      <c r="S302" s="143">
        <f t="shared" si="1"/>
        <v>0</v>
      </c>
    </row>
    <row r="303" spans="1:19" s="145" customFormat="1" ht="18.75" customHeight="1">
      <c r="A303" s="56">
        <v>231</v>
      </c>
      <c r="B303" s="43" t="s">
        <v>92</v>
      </c>
      <c r="C303" s="28">
        <v>2656413.4</v>
      </c>
      <c r="D303" s="28">
        <v>2656413.4</v>
      </c>
      <c r="E303" s="15"/>
      <c r="F303" s="15"/>
      <c r="G303" s="28"/>
      <c r="H303" s="28"/>
      <c r="I303" s="28"/>
      <c r="J303" s="28"/>
      <c r="K303" s="28"/>
      <c r="L303" s="26"/>
      <c r="M303" s="26"/>
      <c r="N303" s="15"/>
      <c r="O303" s="15"/>
      <c r="P303" s="15"/>
      <c r="Q303" s="10"/>
      <c r="R303" s="143">
        <v>2656413.39</v>
      </c>
      <c r="S303" s="143">
        <f t="shared" si="1"/>
        <v>0.009999999776482582</v>
      </c>
    </row>
    <row r="304" spans="1:19" s="145" customFormat="1" ht="18" customHeight="1">
      <c r="A304" s="56">
        <v>232</v>
      </c>
      <c r="B304" s="43" t="s">
        <v>93</v>
      </c>
      <c r="C304" s="28">
        <v>2182689.46</v>
      </c>
      <c r="D304" s="28">
        <v>2182689.46</v>
      </c>
      <c r="E304" s="15"/>
      <c r="F304" s="15"/>
      <c r="G304" s="28"/>
      <c r="H304" s="28"/>
      <c r="I304" s="28"/>
      <c r="J304" s="28"/>
      <c r="K304" s="28"/>
      <c r="L304" s="26"/>
      <c r="M304" s="26"/>
      <c r="N304" s="15"/>
      <c r="O304" s="15"/>
      <c r="P304" s="15"/>
      <c r="Q304" s="10"/>
      <c r="R304" s="143">
        <v>2182689.46</v>
      </c>
      <c r="S304" s="143">
        <f t="shared" si="1"/>
        <v>0</v>
      </c>
    </row>
    <row r="305" spans="1:19" s="145" customFormat="1" ht="18" customHeight="1">
      <c r="A305" s="56">
        <v>233</v>
      </c>
      <c r="B305" s="43" t="s">
        <v>94</v>
      </c>
      <c r="C305" s="28">
        <v>1177689</v>
      </c>
      <c r="D305" s="28">
        <v>1177689</v>
      </c>
      <c r="E305" s="15"/>
      <c r="F305" s="15"/>
      <c r="G305" s="28"/>
      <c r="H305" s="28"/>
      <c r="I305" s="28"/>
      <c r="J305" s="28"/>
      <c r="K305" s="28"/>
      <c r="L305" s="26"/>
      <c r="M305" s="26"/>
      <c r="N305" s="15"/>
      <c r="O305" s="15"/>
      <c r="P305" s="15"/>
      <c r="Q305" s="10"/>
      <c r="R305" s="143">
        <v>1177688.99</v>
      </c>
      <c r="S305" s="143">
        <f t="shared" si="1"/>
        <v>0.010000000009313226</v>
      </c>
    </row>
    <row r="306" spans="1:19" s="145" customFormat="1" ht="19.5" customHeight="1">
      <c r="A306" s="56">
        <v>234</v>
      </c>
      <c r="B306" s="43" t="s">
        <v>95</v>
      </c>
      <c r="C306" s="28">
        <v>2476331.77</v>
      </c>
      <c r="D306" s="28">
        <v>1163831.77</v>
      </c>
      <c r="E306" s="15"/>
      <c r="F306" s="15">
        <v>546.88</v>
      </c>
      <c r="G306" s="28">
        <v>1312500</v>
      </c>
      <c r="H306" s="28"/>
      <c r="I306" s="28"/>
      <c r="J306" s="28"/>
      <c r="K306" s="28"/>
      <c r="L306" s="26"/>
      <c r="M306" s="26"/>
      <c r="N306" s="15"/>
      <c r="O306" s="15"/>
      <c r="P306" s="15"/>
      <c r="Q306" s="10"/>
      <c r="R306" s="143">
        <v>2476331.77</v>
      </c>
      <c r="S306" s="143">
        <f t="shared" si="1"/>
        <v>0</v>
      </c>
    </row>
    <row r="307" spans="1:19" s="145" customFormat="1" ht="17.25" customHeight="1">
      <c r="A307" s="56">
        <v>235</v>
      </c>
      <c r="B307" s="43" t="s">
        <v>96</v>
      </c>
      <c r="C307" s="28">
        <v>2333987.23</v>
      </c>
      <c r="D307" s="28">
        <v>2333987.23</v>
      </c>
      <c r="E307" s="11"/>
      <c r="F307" s="11"/>
      <c r="G307" s="28"/>
      <c r="H307" s="28"/>
      <c r="I307" s="28"/>
      <c r="J307" s="28"/>
      <c r="K307" s="28"/>
      <c r="L307" s="26"/>
      <c r="M307" s="26"/>
      <c r="N307" s="11"/>
      <c r="O307" s="11"/>
      <c r="P307" s="11"/>
      <c r="Q307" s="9"/>
      <c r="R307" s="143">
        <v>2333987.23</v>
      </c>
      <c r="S307" s="143">
        <f t="shared" si="1"/>
        <v>0</v>
      </c>
    </row>
    <row r="308" spans="1:19" s="145" customFormat="1" ht="30" customHeight="1">
      <c r="A308" s="56">
        <v>236</v>
      </c>
      <c r="B308" s="27" t="s">
        <v>178</v>
      </c>
      <c r="C308" s="28">
        <v>283617.74</v>
      </c>
      <c r="D308" s="28">
        <v>283617.74</v>
      </c>
      <c r="E308" s="149"/>
      <c r="F308" s="149"/>
      <c r="G308" s="28"/>
      <c r="H308" s="28"/>
      <c r="I308" s="28"/>
      <c r="J308" s="28"/>
      <c r="K308" s="28"/>
      <c r="L308" s="26"/>
      <c r="M308" s="26"/>
      <c r="N308" s="144"/>
      <c r="O308" s="144"/>
      <c r="P308" s="144"/>
      <c r="Q308" s="144"/>
      <c r="R308" s="145">
        <v>283617.74</v>
      </c>
      <c r="S308" s="143">
        <f t="shared" si="1"/>
        <v>0</v>
      </c>
    </row>
    <row r="309" spans="1:19" s="145" customFormat="1" ht="30" customHeight="1">
      <c r="A309" s="56">
        <v>237</v>
      </c>
      <c r="B309" s="27" t="s">
        <v>98</v>
      </c>
      <c r="C309" s="28">
        <v>1643301.27</v>
      </c>
      <c r="D309" s="28">
        <v>1643301.27</v>
      </c>
      <c r="E309" s="149"/>
      <c r="F309" s="149"/>
      <c r="G309" s="28"/>
      <c r="H309" s="28"/>
      <c r="I309" s="28"/>
      <c r="J309" s="28"/>
      <c r="K309" s="28"/>
      <c r="L309" s="26"/>
      <c r="M309" s="26"/>
      <c r="N309" s="144"/>
      <c r="O309" s="144"/>
      <c r="P309" s="144"/>
      <c r="Q309" s="144"/>
      <c r="R309" s="145">
        <v>1643301.27</v>
      </c>
      <c r="S309" s="143">
        <f t="shared" si="1"/>
        <v>0</v>
      </c>
    </row>
    <row r="310" spans="1:19" s="145" customFormat="1" ht="17.25" customHeight="1">
      <c r="A310" s="56">
        <v>238</v>
      </c>
      <c r="B310" s="43" t="s">
        <v>99</v>
      </c>
      <c r="C310" s="28">
        <v>812914.01</v>
      </c>
      <c r="D310" s="28">
        <v>812914.01</v>
      </c>
      <c r="E310" s="149"/>
      <c r="F310" s="149"/>
      <c r="G310" s="28"/>
      <c r="H310" s="28"/>
      <c r="I310" s="28"/>
      <c r="J310" s="28"/>
      <c r="K310" s="28"/>
      <c r="L310" s="26"/>
      <c r="M310" s="26"/>
      <c r="N310" s="144"/>
      <c r="O310" s="144"/>
      <c r="P310" s="144"/>
      <c r="Q310" s="144"/>
      <c r="R310" s="145">
        <v>812914.01</v>
      </c>
      <c r="S310" s="143">
        <f t="shared" si="1"/>
        <v>0</v>
      </c>
    </row>
    <row r="311" spans="1:19" s="145" customFormat="1" ht="15" customHeight="1">
      <c r="A311" s="56">
        <v>239</v>
      </c>
      <c r="B311" s="43" t="s">
        <v>177</v>
      </c>
      <c r="C311" s="28">
        <v>2716354.82</v>
      </c>
      <c r="D311" s="28">
        <v>2716354.82</v>
      </c>
      <c r="E311" s="149"/>
      <c r="F311" s="149"/>
      <c r="G311" s="28"/>
      <c r="H311" s="28"/>
      <c r="I311" s="28"/>
      <c r="J311" s="28"/>
      <c r="K311" s="28"/>
      <c r="L311" s="26"/>
      <c r="M311" s="26"/>
      <c r="N311" s="144"/>
      <c r="O311" s="144"/>
      <c r="P311" s="144"/>
      <c r="Q311" s="144"/>
      <c r="R311" s="145">
        <v>2716354.82</v>
      </c>
      <c r="S311" s="143">
        <f t="shared" si="1"/>
        <v>0</v>
      </c>
    </row>
    <row r="312" spans="1:19" s="145" customFormat="1" ht="16.5" customHeight="1">
      <c r="A312" s="56">
        <v>240</v>
      </c>
      <c r="B312" s="43" t="s">
        <v>101</v>
      </c>
      <c r="C312" s="28">
        <v>1082560.7</v>
      </c>
      <c r="D312" s="28">
        <v>1082560.7</v>
      </c>
      <c r="E312" s="149"/>
      <c r="F312" s="149"/>
      <c r="G312" s="28"/>
      <c r="H312" s="28"/>
      <c r="I312" s="28"/>
      <c r="J312" s="28"/>
      <c r="K312" s="28"/>
      <c r="L312" s="26"/>
      <c r="M312" s="26"/>
      <c r="N312" s="144"/>
      <c r="O312" s="144"/>
      <c r="P312" s="144"/>
      <c r="Q312" s="144"/>
      <c r="R312" s="145">
        <v>1082560.7</v>
      </c>
      <c r="S312" s="143">
        <f t="shared" si="1"/>
        <v>0</v>
      </c>
    </row>
    <row r="313" spans="1:19" s="145" customFormat="1" ht="15.75" customHeight="1">
      <c r="A313" s="56">
        <v>241</v>
      </c>
      <c r="B313" s="43" t="s">
        <v>102</v>
      </c>
      <c r="C313" s="28">
        <v>3383674.43</v>
      </c>
      <c r="D313" s="28">
        <v>3383674.43</v>
      </c>
      <c r="E313" s="149"/>
      <c r="F313" s="149"/>
      <c r="G313" s="28"/>
      <c r="H313" s="28"/>
      <c r="I313" s="28"/>
      <c r="J313" s="28"/>
      <c r="K313" s="28"/>
      <c r="L313" s="26"/>
      <c r="M313" s="26"/>
      <c r="N313" s="144"/>
      <c r="O313" s="144"/>
      <c r="P313" s="144"/>
      <c r="Q313" s="144"/>
      <c r="R313" s="145">
        <v>3383674.43</v>
      </c>
      <c r="S313" s="143">
        <f t="shared" si="1"/>
        <v>0</v>
      </c>
    </row>
    <row r="314" spans="1:19" s="145" customFormat="1" ht="16.5" customHeight="1">
      <c r="A314" s="56">
        <v>242</v>
      </c>
      <c r="B314" s="43" t="s">
        <v>104</v>
      </c>
      <c r="C314" s="28">
        <v>1152566.75</v>
      </c>
      <c r="D314" s="28">
        <v>1152566.75</v>
      </c>
      <c r="E314" s="149"/>
      <c r="F314" s="149"/>
      <c r="G314" s="28"/>
      <c r="H314" s="28"/>
      <c r="I314" s="28"/>
      <c r="J314" s="28"/>
      <c r="K314" s="28"/>
      <c r="L314" s="26"/>
      <c r="M314" s="26"/>
      <c r="N314" s="144"/>
      <c r="O314" s="144"/>
      <c r="P314" s="144"/>
      <c r="Q314" s="144"/>
      <c r="R314" s="145">
        <v>1152566.75</v>
      </c>
      <c r="S314" s="143">
        <f t="shared" si="1"/>
        <v>0</v>
      </c>
    </row>
    <row r="315" spans="1:19" s="145" customFormat="1" ht="16.5" customHeight="1">
      <c r="A315" s="56">
        <v>243</v>
      </c>
      <c r="B315" s="43" t="s">
        <v>105</v>
      </c>
      <c r="C315" s="28">
        <v>1242007.29</v>
      </c>
      <c r="D315" s="28">
        <v>1242007.29</v>
      </c>
      <c r="E315" s="149"/>
      <c r="F315" s="149"/>
      <c r="G315" s="28"/>
      <c r="H315" s="28"/>
      <c r="I315" s="28"/>
      <c r="J315" s="28"/>
      <c r="K315" s="28"/>
      <c r="L315" s="26"/>
      <c r="M315" s="26"/>
      <c r="N315" s="144"/>
      <c r="O315" s="144"/>
      <c r="P315" s="144"/>
      <c r="Q315" s="144"/>
      <c r="R315" s="145">
        <v>1242007.29</v>
      </c>
      <c r="S315" s="143">
        <f t="shared" si="1"/>
        <v>0</v>
      </c>
    </row>
    <row r="316" spans="1:19" s="145" customFormat="1" ht="30" customHeight="1">
      <c r="A316" s="56">
        <v>244</v>
      </c>
      <c r="B316" s="43" t="s">
        <v>508</v>
      </c>
      <c r="C316" s="28">
        <v>893883.35</v>
      </c>
      <c r="D316" s="28">
        <v>893883.35</v>
      </c>
      <c r="E316" s="149"/>
      <c r="F316" s="149"/>
      <c r="G316" s="28"/>
      <c r="H316" s="28"/>
      <c r="I316" s="28"/>
      <c r="J316" s="28"/>
      <c r="K316" s="28"/>
      <c r="L316" s="26"/>
      <c r="M316" s="26"/>
      <c r="N316" s="144"/>
      <c r="O316" s="144"/>
      <c r="P316" s="144"/>
      <c r="Q316" s="144"/>
      <c r="R316" s="145">
        <v>893883.35</v>
      </c>
      <c r="S316" s="143">
        <f t="shared" si="1"/>
        <v>0</v>
      </c>
    </row>
    <row r="317" spans="1:19" s="145" customFormat="1" ht="15.75" customHeight="1">
      <c r="A317" s="56">
        <v>245</v>
      </c>
      <c r="B317" s="43" t="s">
        <v>106</v>
      </c>
      <c r="C317" s="28">
        <v>980539.86</v>
      </c>
      <c r="D317" s="28">
        <v>980539.86</v>
      </c>
      <c r="E317" s="149"/>
      <c r="F317" s="149"/>
      <c r="G317" s="28"/>
      <c r="H317" s="28"/>
      <c r="I317" s="28"/>
      <c r="J317" s="28"/>
      <c r="K317" s="28"/>
      <c r="L317" s="26"/>
      <c r="M317" s="26"/>
      <c r="N317" s="144"/>
      <c r="O317" s="144"/>
      <c r="P317" s="144"/>
      <c r="Q317" s="144"/>
      <c r="R317" s="145">
        <v>980539.86</v>
      </c>
      <c r="S317" s="143">
        <f t="shared" si="1"/>
        <v>0</v>
      </c>
    </row>
    <row r="318" spans="1:19" s="145" customFormat="1" ht="17.25" customHeight="1">
      <c r="A318" s="56">
        <v>246</v>
      </c>
      <c r="B318" s="43" t="s">
        <v>107</v>
      </c>
      <c r="C318" s="28">
        <v>331181.19</v>
      </c>
      <c r="D318" s="28">
        <v>331181.19</v>
      </c>
      <c r="E318" s="149"/>
      <c r="F318" s="149"/>
      <c r="G318" s="28"/>
      <c r="H318" s="28"/>
      <c r="I318" s="28"/>
      <c r="J318" s="28"/>
      <c r="K318" s="28"/>
      <c r="L318" s="26"/>
      <c r="M318" s="26"/>
      <c r="N318" s="144"/>
      <c r="O318" s="144"/>
      <c r="P318" s="144"/>
      <c r="Q318" s="144"/>
      <c r="R318" s="145">
        <v>331181.19</v>
      </c>
      <c r="S318" s="143">
        <f t="shared" si="1"/>
        <v>0</v>
      </c>
    </row>
    <row r="319" spans="1:19" s="145" customFormat="1" ht="16.5" customHeight="1">
      <c r="A319" s="56">
        <v>247</v>
      </c>
      <c r="B319" s="43" t="s">
        <v>108</v>
      </c>
      <c r="C319" s="28">
        <v>1087680.97</v>
      </c>
      <c r="D319" s="28">
        <v>1087680.97</v>
      </c>
      <c r="E319" s="149"/>
      <c r="F319" s="149"/>
      <c r="G319" s="28"/>
      <c r="H319" s="28"/>
      <c r="I319" s="28"/>
      <c r="J319" s="28"/>
      <c r="K319" s="28"/>
      <c r="L319" s="26"/>
      <c r="M319" s="26"/>
      <c r="N319" s="144"/>
      <c r="O319" s="144"/>
      <c r="P319" s="144"/>
      <c r="Q319" s="144"/>
      <c r="R319" s="145">
        <v>1087680.97</v>
      </c>
      <c r="S319" s="143">
        <f t="shared" si="1"/>
        <v>0</v>
      </c>
    </row>
    <row r="320" spans="1:19" s="145" customFormat="1" ht="15.75" customHeight="1">
      <c r="A320" s="56">
        <v>248</v>
      </c>
      <c r="B320" s="43" t="s">
        <v>109</v>
      </c>
      <c r="C320" s="28">
        <v>312003</v>
      </c>
      <c r="D320" s="28">
        <v>312003</v>
      </c>
      <c r="E320" s="149"/>
      <c r="F320" s="149"/>
      <c r="G320" s="28"/>
      <c r="H320" s="28"/>
      <c r="I320" s="28"/>
      <c r="J320" s="28"/>
      <c r="K320" s="28"/>
      <c r="L320" s="26"/>
      <c r="M320" s="26"/>
      <c r="N320" s="144"/>
      <c r="O320" s="144"/>
      <c r="P320" s="144"/>
      <c r="Q320" s="144"/>
      <c r="R320" s="145">
        <v>312003</v>
      </c>
      <c r="S320" s="143">
        <f t="shared" si="1"/>
        <v>0</v>
      </c>
    </row>
    <row r="321" spans="1:19" s="145" customFormat="1" ht="15.75" customHeight="1">
      <c r="A321" s="56">
        <v>249</v>
      </c>
      <c r="B321" s="43" t="s">
        <v>110</v>
      </c>
      <c r="C321" s="28">
        <v>342711.7</v>
      </c>
      <c r="D321" s="28">
        <v>342711.7</v>
      </c>
      <c r="E321" s="149"/>
      <c r="F321" s="149"/>
      <c r="G321" s="28"/>
      <c r="H321" s="28"/>
      <c r="I321" s="28"/>
      <c r="J321" s="28"/>
      <c r="K321" s="28"/>
      <c r="L321" s="26"/>
      <c r="M321" s="26"/>
      <c r="N321" s="144"/>
      <c r="O321" s="144"/>
      <c r="P321" s="144"/>
      <c r="Q321" s="144"/>
      <c r="R321" s="145">
        <v>342711.71</v>
      </c>
      <c r="S321" s="143">
        <f t="shared" si="1"/>
        <v>-0.010000000009313226</v>
      </c>
    </row>
    <row r="322" spans="1:19" s="145" customFormat="1" ht="17.25" customHeight="1">
      <c r="A322" s="56">
        <v>250</v>
      </c>
      <c r="B322" s="43" t="s">
        <v>111</v>
      </c>
      <c r="C322" s="28">
        <v>332229.13</v>
      </c>
      <c r="D322" s="28">
        <v>332229.13</v>
      </c>
      <c r="E322" s="149"/>
      <c r="F322" s="149"/>
      <c r="G322" s="28"/>
      <c r="H322" s="28"/>
      <c r="I322" s="28"/>
      <c r="J322" s="28"/>
      <c r="K322" s="28"/>
      <c r="L322" s="26"/>
      <c r="M322" s="26"/>
      <c r="N322" s="144"/>
      <c r="O322" s="144"/>
      <c r="P322" s="144"/>
      <c r="Q322" s="144"/>
      <c r="R322" s="145">
        <v>332229.13</v>
      </c>
      <c r="S322" s="143">
        <f t="shared" si="1"/>
        <v>0</v>
      </c>
    </row>
    <row r="323" spans="1:19" s="145" customFormat="1" ht="15" customHeight="1">
      <c r="A323" s="56">
        <v>251</v>
      </c>
      <c r="B323" s="43" t="s">
        <v>112</v>
      </c>
      <c r="C323" s="28">
        <v>1664630.68</v>
      </c>
      <c r="D323" s="28">
        <v>1664630.68</v>
      </c>
      <c r="E323" s="149"/>
      <c r="F323" s="149"/>
      <c r="G323" s="28"/>
      <c r="H323" s="28"/>
      <c r="I323" s="28"/>
      <c r="J323" s="28"/>
      <c r="K323" s="28"/>
      <c r="L323" s="26"/>
      <c r="M323" s="26"/>
      <c r="N323" s="144"/>
      <c r="O323" s="144"/>
      <c r="P323" s="144"/>
      <c r="Q323" s="144"/>
      <c r="R323" s="145">
        <v>1664630.68</v>
      </c>
      <c r="S323" s="143">
        <f t="shared" si="1"/>
        <v>0</v>
      </c>
    </row>
    <row r="324" spans="1:19" s="145" customFormat="1" ht="17.25" customHeight="1">
      <c r="A324" s="56">
        <v>252</v>
      </c>
      <c r="B324" s="27" t="s">
        <v>113</v>
      </c>
      <c r="C324" s="28">
        <v>816870.61</v>
      </c>
      <c r="D324" s="28">
        <v>816870.61</v>
      </c>
      <c r="E324" s="149"/>
      <c r="F324" s="149"/>
      <c r="G324" s="28"/>
      <c r="H324" s="28"/>
      <c r="I324" s="28"/>
      <c r="J324" s="28"/>
      <c r="K324" s="28"/>
      <c r="L324" s="26"/>
      <c r="M324" s="26"/>
      <c r="N324" s="144"/>
      <c r="O324" s="144"/>
      <c r="P324" s="144"/>
      <c r="Q324" s="144"/>
      <c r="R324" s="145">
        <v>816870.61</v>
      </c>
      <c r="S324" s="143">
        <f t="shared" si="1"/>
        <v>0</v>
      </c>
    </row>
    <row r="325" spans="1:19" s="145" customFormat="1" ht="14.25" customHeight="1">
      <c r="A325" s="56">
        <v>253</v>
      </c>
      <c r="B325" s="27" t="s">
        <v>114</v>
      </c>
      <c r="C325" s="28">
        <v>552616</v>
      </c>
      <c r="D325" s="28">
        <v>552616</v>
      </c>
      <c r="E325" s="149"/>
      <c r="F325" s="149"/>
      <c r="G325" s="28"/>
      <c r="H325" s="28"/>
      <c r="I325" s="28"/>
      <c r="J325" s="28"/>
      <c r="K325" s="28"/>
      <c r="L325" s="26"/>
      <c r="M325" s="26"/>
      <c r="N325" s="144"/>
      <c r="O325" s="144"/>
      <c r="P325" s="144"/>
      <c r="Q325" s="144"/>
      <c r="R325" s="145">
        <v>552615.99</v>
      </c>
      <c r="S325" s="143">
        <f t="shared" si="1"/>
        <v>0.010000000009313226</v>
      </c>
    </row>
    <row r="326" spans="1:19" s="145" customFormat="1" ht="16.5" customHeight="1">
      <c r="A326" s="56">
        <v>254</v>
      </c>
      <c r="B326" s="27" t="s">
        <v>115</v>
      </c>
      <c r="C326" s="28">
        <f>D326+K326</f>
        <v>2116263</v>
      </c>
      <c r="D326" s="28">
        <v>887701</v>
      </c>
      <c r="E326" s="150"/>
      <c r="F326" s="150"/>
      <c r="G326" s="28"/>
      <c r="H326" s="28"/>
      <c r="I326" s="28"/>
      <c r="J326" s="28">
        <v>214.5</v>
      </c>
      <c r="K326" s="28">
        <v>1228562</v>
      </c>
      <c r="L326" s="26"/>
      <c r="M326" s="26"/>
      <c r="N326" s="144"/>
      <c r="O326" s="144"/>
      <c r="P326" s="144"/>
      <c r="Q326" s="144"/>
      <c r="R326" s="145">
        <v>2116263</v>
      </c>
      <c r="S326" s="143">
        <f t="shared" si="1"/>
        <v>0</v>
      </c>
    </row>
    <row r="327" spans="1:19" s="145" customFormat="1" ht="16.5" customHeight="1">
      <c r="A327" s="56">
        <v>255</v>
      </c>
      <c r="B327" s="27" t="s">
        <v>116</v>
      </c>
      <c r="C327" s="28">
        <v>629164.09</v>
      </c>
      <c r="D327" s="28">
        <v>629164.09</v>
      </c>
      <c r="E327" s="149"/>
      <c r="F327" s="149"/>
      <c r="G327" s="28"/>
      <c r="H327" s="28"/>
      <c r="I327" s="28"/>
      <c r="J327" s="28"/>
      <c r="K327" s="28"/>
      <c r="L327" s="26"/>
      <c r="M327" s="26"/>
      <c r="N327" s="144"/>
      <c r="O327" s="144"/>
      <c r="P327" s="144"/>
      <c r="Q327" s="144"/>
      <c r="R327" s="145">
        <v>629164.09</v>
      </c>
      <c r="S327" s="143">
        <f t="shared" si="1"/>
        <v>0</v>
      </c>
    </row>
    <row r="328" spans="1:19" s="145" customFormat="1" ht="15.75" customHeight="1">
      <c r="A328" s="56">
        <v>256</v>
      </c>
      <c r="B328" s="27" t="s">
        <v>117</v>
      </c>
      <c r="C328" s="28">
        <v>1719617.63</v>
      </c>
      <c r="D328" s="28">
        <v>519393</v>
      </c>
      <c r="E328" s="150"/>
      <c r="F328" s="49">
        <v>564</v>
      </c>
      <c r="G328" s="49">
        <v>1200224.63</v>
      </c>
      <c r="H328" s="28"/>
      <c r="I328" s="28"/>
      <c r="J328" s="28"/>
      <c r="K328" s="28"/>
      <c r="L328" s="26"/>
      <c r="M328" s="26"/>
      <c r="N328" s="144"/>
      <c r="O328" s="144"/>
      <c r="P328" s="144"/>
      <c r="Q328" s="144"/>
      <c r="R328" s="145">
        <v>1719617.63</v>
      </c>
      <c r="S328" s="143">
        <f t="shared" si="1"/>
        <v>0</v>
      </c>
    </row>
    <row r="329" spans="1:19" s="145" customFormat="1" ht="15" customHeight="1">
      <c r="A329" s="56">
        <v>257</v>
      </c>
      <c r="B329" s="27" t="s">
        <v>118</v>
      </c>
      <c r="C329" s="28">
        <v>239182</v>
      </c>
      <c r="D329" s="28">
        <v>239182</v>
      </c>
      <c r="E329" s="149"/>
      <c r="F329" s="49"/>
      <c r="G329" s="28"/>
      <c r="H329" s="28"/>
      <c r="I329" s="28"/>
      <c r="J329" s="28"/>
      <c r="K329" s="28"/>
      <c r="L329" s="26"/>
      <c r="M329" s="26"/>
      <c r="N329" s="144"/>
      <c r="O329" s="144"/>
      <c r="P329" s="144"/>
      <c r="Q329" s="144"/>
      <c r="R329" s="145">
        <v>239182</v>
      </c>
      <c r="S329" s="143">
        <f t="shared" si="1"/>
        <v>0</v>
      </c>
    </row>
    <row r="330" spans="1:19" s="145" customFormat="1" ht="15.75" customHeight="1">
      <c r="A330" s="56">
        <v>258</v>
      </c>
      <c r="B330" s="27" t="s">
        <v>119</v>
      </c>
      <c r="C330" s="28">
        <v>239510</v>
      </c>
      <c r="D330" s="28">
        <v>239510</v>
      </c>
      <c r="E330" s="149"/>
      <c r="F330" s="49"/>
      <c r="G330" s="28"/>
      <c r="H330" s="28"/>
      <c r="I330" s="28"/>
      <c r="J330" s="28"/>
      <c r="K330" s="28"/>
      <c r="L330" s="26"/>
      <c r="M330" s="26"/>
      <c r="N330" s="144"/>
      <c r="O330" s="144"/>
      <c r="P330" s="144"/>
      <c r="Q330" s="144"/>
      <c r="R330" s="145">
        <v>239510</v>
      </c>
      <c r="S330" s="143">
        <f t="shared" si="1"/>
        <v>0</v>
      </c>
    </row>
    <row r="331" spans="1:19" s="145" customFormat="1" ht="15" customHeight="1">
      <c r="A331" s="56">
        <v>259</v>
      </c>
      <c r="B331" s="27" t="s">
        <v>120</v>
      </c>
      <c r="C331" s="28">
        <v>1864325</v>
      </c>
      <c r="D331" s="28">
        <v>663669</v>
      </c>
      <c r="E331" s="150"/>
      <c r="F331" s="49">
        <v>560</v>
      </c>
      <c r="G331" s="28">
        <v>1200656</v>
      </c>
      <c r="H331" s="28"/>
      <c r="I331" s="28"/>
      <c r="J331" s="28"/>
      <c r="K331" s="28"/>
      <c r="L331" s="26"/>
      <c r="M331" s="26"/>
      <c r="N331" s="144"/>
      <c r="O331" s="144"/>
      <c r="P331" s="144"/>
      <c r="Q331" s="144"/>
      <c r="R331" s="145">
        <v>1864325</v>
      </c>
      <c r="S331" s="143">
        <f t="shared" si="1"/>
        <v>0</v>
      </c>
    </row>
    <row r="332" spans="1:19" s="145" customFormat="1" ht="16.5" customHeight="1">
      <c r="A332" s="56">
        <v>260</v>
      </c>
      <c r="B332" s="27" t="s">
        <v>121</v>
      </c>
      <c r="C332" s="28">
        <v>661881.09</v>
      </c>
      <c r="D332" s="28">
        <v>661881.09</v>
      </c>
      <c r="E332" s="149"/>
      <c r="F332" s="149"/>
      <c r="G332" s="28"/>
      <c r="H332" s="28"/>
      <c r="I332" s="28"/>
      <c r="J332" s="28"/>
      <c r="K332" s="28"/>
      <c r="L332" s="26"/>
      <c r="M332" s="26"/>
      <c r="N332" s="144"/>
      <c r="O332" s="144"/>
      <c r="P332" s="144"/>
      <c r="Q332" s="144"/>
      <c r="R332" s="145">
        <v>661881.09</v>
      </c>
      <c r="S332" s="143">
        <f t="shared" si="1"/>
        <v>0</v>
      </c>
    </row>
    <row r="333" spans="1:19" s="145" customFormat="1" ht="16.5" customHeight="1">
      <c r="A333" s="56">
        <v>261</v>
      </c>
      <c r="B333" s="43" t="s">
        <v>122</v>
      </c>
      <c r="C333" s="28">
        <v>2888866.17</v>
      </c>
      <c r="D333" s="28">
        <v>2132965.34</v>
      </c>
      <c r="E333" s="150"/>
      <c r="F333" s="150"/>
      <c r="G333" s="28"/>
      <c r="H333" s="28"/>
      <c r="I333" s="28"/>
      <c r="J333" s="28">
        <v>181.7</v>
      </c>
      <c r="K333" s="28">
        <v>755900.83</v>
      </c>
      <c r="L333" s="26"/>
      <c r="M333" s="26"/>
      <c r="N333" s="144"/>
      <c r="O333" s="144"/>
      <c r="P333" s="144"/>
      <c r="Q333" s="144"/>
      <c r="R333" s="145">
        <v>2888866.17</v>
      </c>
      <c r="S333" s="143">
        <f t="shared" si="1"/>
        <v>0</v>
      </c>
    </row>
    <row r="334" spans="1:19" s="145" customFormat="1" ht="15" customHeight="1">
      <c r="A334" s="56">
        <v>262</v>
      </c>
      <c r="B334" s="43" t="s">
        <v>123</v>
      </c>
      <c r="C334" s="28">
        <v>1389755</v>
      </c>
      <c r="D334" s="28">
        <v>1389755</v>
      </c>
      <c r="E334" s="149"/>
      <c r="F334" s="149"/>
      <c r="G334" s="28"/>
      <c r="H334" s="28"/>
      <c r="I334" s="28"/>
      <c r="J334" s="28"/>
      <c r="K334" s="28"/>
      <c r="L334" s="26"/>
      <c r="M334" s="26"/>
      <c r="N334" s="144"/>
      <c r="O334" s="144"/>
      <c r="P334" s="144"/>
      <c r="Q334" s="144"/>
      <c r="R334" s="145">
        <v>1389755</v>
      </c>
      <c r="S334" s="143">
        <f t="shared" si="1"/>
        <v>0</v>
      </c>
    </row>
    <row r="335" spans="1:19" s="145" customFormat="1" ht="15" customHeight="1">
      <c r="A335" s="56">
        <v>263</v>
      </c>
      <c r="B335" s="43" t="s">
        <v>491</v>
      </c>
      <c r="C335" s="28">
        <v>1245853</v>
      </c>
      <c r="D335" s="28">
        <v>425969.84</v>
      </c>
      <c r="E335" s="150"/>
      <c r="F335" s="150"/>
      <c r="G335" s="28"/>
      <c r="H335" s="28"/>
      <c r="I335" s="28"/>
      <c r="J335" s="28">
        <v>599.2</v>
      </c>
      <c r="K335" s="28">
        <v>819883.16</v>
      </c>
      <c r="L335" s="26"/>
      <c r="M335" s="26"/>
      <c r="N335" s="144"/>
      <c r="O335" s="144"/>
      <c r="P335" s="144"/>
      <c r="Q335" s="144"/>
      <c r="R335" s="145">
        <v>1245853</v>
      </c>
      <c r="S335" s="143">
        <f t="shared" si="1"/>
        <v>0</v>
      </c>
    </row>
    <row r="336" spans="1:19" s="145" customFormat="1" ht="16.5" customHeight="1">
      <c r="A336" s="56">
        <v>264</v>
      </c>
      <c r="B336" s="43" t="s">
        <v>492</v>
      </c>
      <c r="C336" s="28">
        <v>378158.57</v>
      </c>
      <c r="D336" s="28">
        <v>378158.57</v>
      </c>
      <c r="E336" s="149"/>
      <c r="F336" s="149"/>
      <c r="G336" s="28"/>
      <c r="H336" s="28"/>
      <c r="I336" s="28"/>
      <c r="J336" s="28"/>
      <c r="K336" s="28"/>
      <c r="L336" s="26"/>
      <c r="M336" s="26"/>
      <c r="N336" s="144"/>
      <c r="O336" s="144"/>
      <c r="P336" s="144"/>
      <c r="Q336" s="144"/>
      <c r="R336" s="145">
        <v>378158.57</v>
      </c>
      <c r="S336" s="143">
        <f t="shared" si="1"/>
        <v>0</v>
      </c>
    </row>
    <row r="337" spans="1:19" s="145" customFormat="1" ht="15.75" customHeight="1">
      <c r="A337" s="56">
        <v>265</v>
      </c>
      <c r="B337" s="27" t="s">
        <v>493</v>
      </c>
      <c r="C337" s="28">
        <v>2403184.27</v>
      </c>
      <c r="D337" s="28">
        <v>2403184.27</v>
      </c>
      <c r="E337" s="149"/>
      <c r="F337" s="149"/>
      <c r="G337" s="28"/>
      <c r="H337" s="28"/>
      <c r="I337" s="28"/>
      <c r="J337" s="28"/>
      <c r="K337" s="28"/>
      <c r="L337" s="26"/>
      <c r="M337" s="26"/>
      <c r="N337" s="144"/>
      <c r="O337" s="144"/>
      <c r="P337" s="144"/>
      <c r="Q337" s="144"/>
      <c r="R337" s="145">
        <v>2403184.27</v>
      </c>
      <c r="S337" s="143">
        <f t="shared" si="1"/>
        <v>0</v>
      </c>
    </row>
    <row r="338" spans="1:19" s="145" customFormat="1" ht="15.75" customHeight="1">
      <c r="A338" s="56">
        <v>266</v>
      </c>
      <c r="B338" s="43" t="s">
        <v>494</v>
      </c>
      <c r="C338" s="28">
        <v>1432502.12</v>
      </c>
      <c r="D338" s="28">
        <v>888482.79</v>
      </c>
      <c r="E338" s="55"/>
      <c r="F338" s="150"/>
      <c r="G338" s="28"/>
      <c r="H338" s="28"/>
      <c r="I338" s="28"/>
      <c r="J338" s="28">
        <v>509.1</v>
      </c>
      <c r="K338" s="28">
        <v>544019.33</v>
      </c>
      <c r="L338" s="26"/>
      <c r="M338" s="26"/>
      <c r="N338" s="144"/>
      <c r="O338" s="144"/>
      <c r="P338" s="144"/>
      <c r="Q338" s="144"/>
      <c r="R338" s="145">
        <v>1432502.12</v>
      </c>
      <c r="S338" s="143">
        <f t="shared" si="1"/>
        <v>0</v>
      </c>
    </row>
    <row r="339" spans="1:19" s="145" customFormat="1" ht="17.25" customHeight="1">
      <c r="A339" s="56">
        <v>267</v>
      </c>
      <c r="B339" s="43" t="s">
        <v>495</v>
      </c>
      <c r="C339" s="28">
        <v>4915455.43</v>
      </c>
      <c r="D339" s="28">
        <v>4915455.43</v>
      </c>
      <c r="E339" s="28"/>
      <c r="F339" s="149"/>
      <c r="G339" s="28"/>
      <c r="H339" s="28"/>
      <c r="I339" s="28"/>
      <c r="J339" s="28"/>
      <c r="K339" s="28"/>
      <c r="L339" s="26"/>
      <c r="M339" s="26"/>
      <c r="N339" s="144"/>
      <c r="O339" s="144"/>
      <c r="P339" s="144"/>
      <c r="Q339" s="144"/>
      <c r="R339" s="145">
        <v>4915455.43</v>
      </c>
      <c r="S339" s="143">
        <f t="shared" si="1"/>
        <v>0</v>
      </c>
    </row>
    <row r="340" spans="1:19" s="145" customFormat="1" ht="16.5" customHeight="1">
      <c r="A340" s="56">
        <v>268</v>
      </c>
      <c r="B340" s="43" t="s">
        <v>496</v>
      </c>
      <c r="C340" s="28">
        <v>959546.07</v>
      </c>
      <c r="D340" s="28">
        <v>237834.6</v>
      </c>
      <c r="E340" s="168"/>
      <c r="F340" s="169"/>
      <c r="G340" s="168"/>
      <c r="H340" s="168"/>
      <c r="I340" s="168"/>
      <c r="J340" s="28">
        <v>607.2</v>
      </c>
      <c r="K340" s="28">
        <v>721711.47</v>
      </c>
      <c r="L340" s="26"/>
      <c r="M340" s="26"/>
      <c r="N340" s="144"/>
      <c r="O340" s="144"/>
      <c r="P340" s="144"/>
      <c r="Q340" s="144"/>
      <c r="R340" s="145">
        <v>959546.07</v>
      </c>
      <c r="S340" s="143">
        <f t="shared" si="1"/>
        <v>0</v>
      </c>
    </row>
    <row r="341" spans="1:19" s="145" customFormat="1" ht="16.5" customHeight="1">
      <c r="A341" s="56">
        <v>269</v>
      </c>
      <c r="B341" s="43" t="s">
        <v>124</v>
      </c>
      <c r="C341" s="28">
        <v>1298105.63</v>
      </c>
      <c r="D341" s="28">
        <f>C341-E341</f>
        <v>1201429.7899999998</v>
      </c>
      <c r="E341" s="28">
        <v>96675.84</v>
      </c>
      <c r="F341" s="150"/>
      <c r="G341" s="28"/>
      <c r="H341" s="28"/>
      <c r="I341" s="28"/>
      <c r="J341" s="28"/>
      <c r="K341" s="28"/>
      <c r="L341" s="26"/>
      <c r="M341" s="26"/>
      <c r="N341" s="144"/>
      <c r="O341" s="144"/>
      <c r="P341" s="144"/>
      <c r="Q341" s="144"/>
      <c r="R341" s="145">
        <v>1298105.63</v>
      </c>
      <c r="S341" s="143">
        <f t="shared" si="1"/>
        <v>0</v>
      </c>
    </row>
    <row r="342" spans="1:19" s="145" customFormat="1" ht="15" customHeight="1">
      <c r="A342" s="56">
        <v>270</v>
      </c>
      <c r="B342" s="27" t="s">
        <v>125</v>
      </c>
      <c r="C342" s="28">
        <v>164290.29</v>
      </c>
      <c r="D342" s="28">
        <v>164290.29</v>
      </c>
      <c r="E342" s="149"/>
      <c r="F342" s="149"/>
      <c r="G342" s="28"/>
      <c r="H342" s="28"/>
      <c r="I342" s="28"/>
      <c r="J342" s="28"/>
      <c r="K342" s="28"/>
      <c r="L342" s="26"/>
      <c r="M342" s="26"/>
      <c r="N342" s="144"/>
      <c r="O342" s="144"/>
      <c r="P342" s="144"/>
      <c r="Q342" s="144"/>
      <c r="R342" s="145">
        <v>164290.29</v>
      </c>
      <c r="S342" s="143">
        <f t="shared" si="1"/>
        <v>0</v>
      </c>
    </row>
    <row r="343" spans="1:19" s="145" customFormat="1" ht="15.75" customHeight="1">
      <c r="A343" s="56">
        <v>271</v>
      </c>
      <c r="B343" s="27" t="s">
        <v>126</v>
      </c>
      <c r="C343" s="28">
        <v>773623.28</v>
      </c>
      <c r="D343" s="28">
        <f>C343</f>
        <v>773623.28</v>
      </c>
      <c r="E343" s="149"/>
      <c r="F343" s="149"/>
      <c r="G343" s="28"/>
      <c r="H343" s="28"/>
      <c r="I343" s="28"/>
      <c r="J343" s="28"/>
      <c r="K343" s="28"/>
      <c r="L343" s="26"/>
      <c r="M343" s="26"/>
      <c r="N343" s="144"/>
      <c r="O343" s="144"/>
      <c r="P343" s="144"/>
      <c r="Q343" s="144"/>
      <c r="R343" s="145">
        <v>773623.28</v>
      </c>
      <c r="S343" s="143">
        <f t="shared" si="1"/>
        <v>0</v>
      </c>
    </row>
    <row r="344" spans="1:19" s="145" customFormat="1" ht="15.75" customHeight="1">
      <c r="A344" s="56">
        <v>272</v>
      </c>
      <c r="B344" s="43" t="s">
        <v>127</v>
      </c>
      <c r="C344" s="28">
        <v>731724.91</v>
      </c>
      <c r="D344" s="28"/>
      <c r="E344" s="149"/>
      <c r="F344" s="149"/>
      <c r="G344" s="28"/>
      <c r="H344" s="28"/>
      <c r="I344" s="28"/>
      <c r="J344" s="28">
        <v>531.1</v>
      </c>
      <c r="K344" s="28">
        <f>C344</f>
        <v>731724.91</v>
      </c>
      <c r="L344" s="26"/>
      <c r="M344" s="26"/>
      <c r="N344" s="144"/>
      <c r="O344" s="144"/>
      <c r="P344" s="144"/>
      <c r="Q344" s="144"/>
      <c r="R344" s="145">
        <v>731724.91</v>
      </c>
      <c r="S344" s="143">
        <f t="shared" si="1"/>
        <v>0</v>
      </c>
    </row>
    <row r="345" spans="1:19" s="145" customFormat="1" ht="15.75" customHeight="1">
      <c r="A345" s="56">
        <v>273</v>
      </c>
      <c r="B345" s="43" t="s">
        <v>128</v>
      </c>
      <c r="C345" s="28">
        <v>525162.85</v>
      </c>
      <c r="D345" s="28">
        <v>525162.85</v>
      </c>
      <c r="E345" s="149"/>
      <c r="F345" s="149"/>
      <c r="G345" s="28"/>
      <c r="H345" s="28"/>
      <c r="I345" s="28"/>
      <c r="J345" s="28"/>
      <c r="K345" s="28"/>
      <c r="L345" s="26"/>
      <c r="M345" s="26"/>
      <c r="N345" s="144"/>
      <c r="O345" s="144"/>
      <c r="P345" s="144"/>
      <c r="Q345" s="144"/>
      <c r="R345" s="145">
        <v>525162.86</v>
      </c>
      <c r="S345" s="143">
        <f t="shared" si="1"/>
        <v>-0.010000000009313226</v>
      </c>
    </row>
    <row r="346" spans="1:19" s="145" customFormat="1" ht="15" customHeight="1">
      <c r="A346" s="56">
        <v>274</v>
      </c>
      <c r="B346" s="27" t="s">
        <v>129</v>
      </c>
      <c r="C346" s="28">
        <v>563870.47</v>
      </c>
      <c r="D346" s="28">
        <v>563870.47</v>
      </c>
      <c r="E346" s="149"/>
      <c r="F346" s="149"/>
      <c r="G346" s="28"/>
      <c r="H346" s="28"/>
      <c r="I346" s="28"/>
      <c r="J346" s="28"/>
      <c r="K346" s="28"/>
      <c r="L346" s="26"/>
      <c r="M346" s="26"/>
      <c r="N346" s="144"/>
      <c r="O346" s="144"/>
      <c r="P346" s="144"/>
      <c r="Q346" s="144"/>
      <c r="R346" s="145">
        <v>563870.47</v>
      </c>
      <c r="S346" s="143">
        <f aca="true" t="shared" si="2" ref="S346:S368">C346-R346</f>
        <v>0</v>
      </c>
    </row>
    <row r="347" spans="1:19" s="145" customFormat="1" ht="16.5" customHeight="1">
      <c r="A347" s="56">
        <v>275</v>
      </c>
      <c r="B347" s="27" t="s">
        <v>130</v>
      </c>
      <c r="C347" s="28">
        <v>563019.47</v>
      </c>
      <c r="D347" s="28">
        <v>563019.47</v>
      </c>
      <c r="E347" s="149"/>
      <c r="F347" s="149"/>
      <c r="G347" s="28"/>
      <c r="H347" s="28"/>
      <c r="I347" s="28"/>
      <c r="J347" s="28"/>
      <c r="K347" s="28"/>
      <c r="L347" s="26"/>
      <c r="M347" s="26"/>
      <c r="N347" s="144"/>
      <c r="O347" s="144"/>
      <c r="P347" s="144"/>
      <c r="Q347" s="144"/>
      <c r="R347" s="145">
        <v>563019.48</v>
      </c>
      <c r="S347" s="143">
        <f t="shared" si="2"/>
        <v>-0.010000000009313226</v>
      </c>
    </row>
    <row r="348" spans="1:19" s="145" customFormat="1" ht="17.25" customHeight="1">
      <c r="A348" s="56">
        <v>276</v>
      </c>
      <c r="B348" s="27" t="s">
        <v>131</v>
      </c>
      <c r="C348" s="28">
        <v>1030572.08</v>
      </c>
      <c r="D348" s="28">
        <v>1030572.08</v>
      </c>
      <c r="E348" s="149"/>
      <c r="F348" s="149"/>
      <c r="G348" s="28"/>
      <c r="H348" s="28"/>
      <c r="I348" s="28"/>
      <c r="J348" s="28"/>
      <c r="K348" s="28"/>
      <c r="L348" s="26"/>
      <c r="M348" s="26"/>
      <c r="N348" s="144"/>
      <c r="O348" s="144"/>
      <c r="P348" s="144"/>
      <c r="Q348" s="144"/>
      <c r="R348" s="145">
        <v>1030572.08</v>
      </c>
      <c r="S348" s="143">
        <f t="shared" si="2"/>
        <v>0</v>
      </c>
    </row>
    <row r="349" spans="1:19" s="145" customFormat="1" ht="17.25" customHeight="1">
      <c r="A349" s="56">
        <v>277</v>
      </c>
      <c r="B349" s="27" t="s">
        <v>132</v>
      </c>
      <c r="C349" s="28">
        <v>1048541.94</v>
      </c>
      <c r="D349" s="28">
        <v>1048541.94</v>
      </c>
      <c r="E349" s="149"/>
      <c r="F349" s="149"/>
      <c r="G349" s="28"/>
      <c r="H349" s="28"/>
      <c r="I349" s="28"/>
      <c r="J349" s="28"/>
      <c r="K349" s="28"/>
      <c r="L349" s="26"/>
      <c r="M349" s="26"/>
      <c r="N349" s="144"/>
      <c r="O349" s="144"/>
      <c r="P349" s="144"/>
      <c r="Q349" s="144"/>
      <c r="R349" s="145">
        <v>1048541.94</v>
      </c>
      <c r="S349" s="143">
        <f t="shared" si="2"/>
        <v>0</v>
      </c>
    </row>
    <row r="350" spans="1:19" s="145" customFormat="1" ht="17.25" customHeight="1">
      <c r="A350" s="56">
        <v>278</v>
      </c>
      <c r="B350" s="27" t="s">
        <v>133</v>
      </c>
      <c r="C350" s="28">
        <v>686789.15</v>
      </c>
      <c r="D350" s="28">
        <v>686789.15</v>
      </c>
      <c r="E350" s="149"/>
      <c r="F350" s="149"/>
      <c r="G350" s="28"/>
      <c r="H350" s="28"/>
      <c r="I350" s="28"/>
      <c r="J350" s="28"/>
      <c r="K350" s="28"/>
      <c r="L350" s="26"/>
      <c r="M350" s="26"/>
      <c r="N350" s="144"/>
      <c r="O350" s="144"/>
      <c r="P350" s="144"/>
      <c r="Q350" s="144"/>
      <c r="R350" s="145">
        <v>686789.15</v>
      </c>
      <c r="S350" s="143">
        <f t="shared" si="2"/>
        <v>0</v>
      </c>
    </row>
    <row r="351" spans="1:19" s="145" customFormat="1" ht="16.5" customHeight="1">
      <c r="A351" s="56">
        <v>279</v>
      </c>
      <c r="B351" s="27" t="s">
        <v>134</v>
      </c>
      <c r="C351" s="28">
        <v>545464.83</v>
      </c>
      <c r="D351" s="28">
        <v>545464.83</v>
      </c>
      <c r="E351" s="149"/>
      <c r="F351" s="149"/>
      <c r="G351" s="28"/>
      <c r="H351" s="28"/>
      <c r="I351" s="28"/>
      <c r="J351" s="28"/>
      <c r="K351" s="28"/>
      <c r="L351" s="26"/>
      <c r="M351" s="26"/>
      <c r="N351" s="144"/>
      <c r="O351" s="144"/>
      <c r="P351" s="144"/>
      <c r="Q351" s="144"/>
      <c r="R351" s="145">
        <v>545464.83</v>
      </c>
      <c r="S351" s="143">
        <f t="shared" si="2"/>
        <v>0</v>
      </c>
    </row>
    <row r="352" spans="1:19" s="145" customFormat="1" ht="17.25" customHeight="1">
      <c r="A352" s="56">
        <v>280</v>
      </c>
      <c r="B352" s="27" t="s">
        <v>135</v>
      </c>
      <c r="C352" s="28">
        <v>238287.8</v>
      </c>
      <c r="D352" s="28">
        <v>238287.8</v>
      </c>
      <c r="E352" s="149"/>
      <c r="F352" s="149"/>
      <c r="G352" s="28"/>
      <c r="H352" s="28"/>
      <c r="I352" s="28"/>
      <c r="J352" s="28"/>
      <c r="K352" s="28"/>
      <c r="L352" s="26"/>
      <c r="M352" s="26"/>
      <c r="N352" s="144"/>
      <c r="O352" s="144"/>
      <c r="P352" s="144"/>
      <c r="Q352" s="144"/>
      <c r="R352" s="145">
        <v>238287.81</v>
      </c>
      <c r="S352" s="143">
        <f t="shared" si="2"/>
        <v>-0.010000000009313226</v>
      </c>
    </row>
    <row r="353" spans="1:19" s="145" customFormat="1" ht="15.75" customHeight="1">
      <c r="A353" s="56">
        <v>281</v>
      </c>
      <c r="B353" s="27" t="s">
        <v>136</v>
      </c>
      <c r="C353" s="28">
        <v>708832.3</v>
      </c>
      <c r="D353" s="28">
        <v>708832.3</v>
      </c>
      <c r="E353" s="149"/>
      <c r="F353" s="149"/>
      <c r="G353" s="28"/>
      <c r="H353" s="28"/>
      <c r="I353" s="28"/>
      <c r="J353" s="28"/>
      <c r="K353" s="28"/>
      <c r="L353" s="26"/>
      <c r="M353" s="26"/>
      <c r="N353" s="144"/>
      <c r="O353" s="144"/>
      <c r="P353" s="144"/>
      <c r="Q353" s="144"/>
      <c r="R353" s="145">
        <v>708832.3</v>
      </c>
      <c r="S353" s="143">
        <f t="shared" si="2"/>
        <v>0</v>
      </c>
    </row>
    <row r="354" spans="1:19" s="145" customFormat="1" ht="17.25" customHeight="1">
      <c r="A354" s="56">
        <v>282</v>
      </c>
      <c r="B354" s="43" t="s">
        <v>137</v>
      </c>
      <c r="C354" s="28">
        <v>261029.54</v>
      </c>
      <c r="D354" s="28">
        <v>261029.54</v>
      </c>
      <c r="E354" s="149"/>
      <c r="F354" s="149"/>
      <c r="G354" s="28"/>
      <c r="H354" s="28"/>
      <c r="I354" s="28"/>
      <c r="J354" s="28"/>
      <c r="K354" s="28"/>
      <c r="L354" s="26"/>
      <c r="M354" s="26"/>
      <c r="N354" s="144"/>
      <c r="O354" s="144"/>
      <c r="P354" s="144"/>
      <c r="Q354" s="144"/>
      <c r="R354" s="145">
        <v>261029.54</v>
      </c>
      <c r="S354" s="143">
        <f t="shared" si="2"/>
        <v>0</v>
      </c>
    </row>
    <row r="355" spans="1:19" s="145" customFormat="1" ht="15.75" customHeight="1">
      <c r="A355" s="56">
        <v>283</v>
      </c>
      <c r="B355" s="43" t="s">
        <v>138</v>
      </c>
      <c r="C355" s="28">
        <v>259015.04</v>
      </c>
      <c r="D355" s="28">
        <v>259015.04</v>
      </c>
      <c r="E355" s="149"/>
      <c r="F355" s="149"/>
      <c r="G355" s="28"/>
      <c r="H355" s="28"/>
      <c r="I355" s="28"/>
      <c r="J355" s="28"/>
      <c r="K355" s="28"/>
      <c r="L355" s="26"/>
      <c r="M355" s="26"/>
      <c r="N355" s="144"/>
      <c r="O355" s="144"/>
      <c r="P355" s="144"/>
      <c r="Q355" s="144"/>
      <c r="R355" s="145">
        <v>259015.04</v>
      </c>
      <c r="S355" s="143">
        <f t="shared" si="2"/>
        <v>0</v>
      </c>
    </row>
    <row r="356" spans="1:19" s="145" customFormat="1" ht="15.75" customHeight="1">
      <c r="A356" s="56">
        <v>284</v>
      </c>
      <c r="B356" s="43" t="s">
        <v>139</v>
      </c>
      <c r="C356" s="28">
        <v>282575.03</v>
      </c>
      <c r="D356" s="28">
        <v>282575.03</v>
      </c>
      <c r="E356" s="149"/>
      <c r="F356" s="149"/>
      <c r="G356" s="28"/>
      <c r="H356" s="28"/>
      <c r="I356" s="28"/>
      <c r="J356" s="28"/>
      <c r="K356" s="28"/>
      <c r="L356" s="26"/>
      <c r="M356" s="26"/>
      <c r="N356" s="144"/>
      <c r="O356" s="144"/>
      <c r="P356" s="144"/>
      <c r="Q356" s="144"/>
      <c r="R356" s="145">
        <v>282575.03</v>
      </c>
      <c r="S356" s="143">
        <f t="shared" si="2"/>
        <v>0</v>
      </c>
    </row>
    <row r="357" spans="1:19" s="145" customFormat="1" ht="15.75" customHeight="1">
      <c r="A357" s="56">
        <v>285</v>
      </c>
      <c r="B357" s="43" t="s">
        <v>140</v>
      </c>
      <c r="C357" s="28">
        <v>529513.34</v>
      </c>
      <c r="D357" s="28">
        <v>529513.34</v>
      </c>
      <c r="E357" s="149"/>
      <c r="F357" s="149"/>
      <c r="G357" s="28"/>
      <c r="H357" s="28"/>
      <c r="I357" s="28"/>
      <c r="J357" s="28"/>
      <c r="K357" s="28"/>
      <c r="L357" s="26"/>
      <c r="M357" s="26"/>
      <c r="N357" s="144"/>
      <c r="O357" s="144"/>
      <c r="P357" s="144"/>
      <c r="Q357" s="144"/>
      <c r="R357" s="145">
        <v>529513.34</v>
      </c>
      <c r="S357" s="143">
        <f t="shared" si="2"/>
        <v>0</v>
      </c>
    </row>
    <row r="358" spans="1:19" s="145" customFormat="1" ht="17.25" customHeight="1">
      <c r="A358" s="56">
        <v>286</v>
      </c>
      <c r="B358" s="43" t="s">
        <v>141</v>
      </c>
      <c r="C358" s="28">
        <v>948279</v>
      </c>
      <c r="D358" s="28">
        <v>948279</v>
      </c>
      <c r="E358" s="149"/>
      <c r="F358" s="149"/>
      <c r="G358" s="28"/>
      <c r="H358" s="28"/>
      <c r="I358" s="28"/>
      <c r="J358" s="28"/>
      <c r="K358" s="28"/>
      <c r="L358" s="26"/>
      <c r="M358" s="26"/>
      <c r="N358" s="144"/>
      <c r="O358" s="144"/>
      <c r="P358" s="144"/>
      <c r="Q358" s="144"/>
      <c r="R358" s="145">
        <v>948279</v>
      </c>
      <c r="S358" s="143">
        <f t="shared" si="2"/>
        <v>0</v>
      </c>
    </row>
    <row r="359" spans="1:19" s="145" customFormat="1" ht="27.75" customHeight="1">
      <c r="A359" s="56">
        <v>287</v>
      </c>
      <c r="B359" s="43" t="s">
        <v>524</v>
      </c>
      <c r="C359" s="28">
        <v>1081628</v>
      </c>
      <c r="D359" s="28">
        <v>1081628</v>
      </c>
      <c r="E359" s="149"/>
      <c r="F359" s="149"/>
      <c r="G359" s="28"/>
      <c r="H359" s="28"/>
      <c r="I359" s="28"/>
      <c r="J359" s="28"/>
      <c r="K359" s="28"/>
      <c r="L359" s="26"/>
      <c r="M359" s="26"/>
      <c r="N359" s="144"/>
      <c r="O359" s="144"/>
      <c r="P359" s="144"/>
      <c r="Q359" s="144"/>
      <c r="R359" s="145">
        <v>1081628</v>
      </c>
      <c r="S359" s="143">
        <f t="shared" si="2"/>
        <v>0</v>
      </c>
    </row>
    <row r="360" spans="1:19" s="145" customFormat="1" ht="17.25" customHeight="1">
      <c r="A360" s="56">
        <v>288</v>
      </c>
      <c r="B360" s="43" t="s">
        <v>525</v>
      </c>
      <c r="C360" s="28">
        <v>2270400</v>
      </c>
      <c r="D360" s="28"/>
      <c r="E360" s="149"/>
      <c r="F360" s="28">
        <v>946</v>
      </c>
      <c r="G360" s="28">
        <v>2270400</v>
      </c>
      <c r="H360" s="28"/>
      <c r="I360" s="28"/>
      <c r="J360" s="28"/>
      <c r="K360" s="28"/>
      <c r="L360" s="26"/>
      <c r="M360" s="26"/>
      <c r="N360" s="144"/>
      <c r="O360" s="144"/>
      <c r="P360" s="144"/>
      <c r="Q360" s="144"/>
      <c r="R360" s="145">
        <v>2270400</v>
      </c>
      <c r="S360" s="143">
        <f t="shared" si="2"/>
        <v>0</v>
      </c>
    </row>
    <row r="361" spans="1:19" s="145" customFormat="1" ht="16.5" customHeight="1">
      <c r="A361" s="56">
        <v>289</v>
      </c>
      <c r="B361" s="43" t="s">
        <v>526</v>
      </c>
      <c r="C361" s="28">
        <v>1811800</v>
      </c>
      <c r="D361" s="28"/>
      <c r="E361" s="149"/>
      <c r="F361" s="28">
        <v>757</v>
      </c>
      <c r="G361" s="28">
        <v>1811800</v>
      </c>
      <c r="H361" s="28"/>
      <c r="I361" s="28"/>
      <c r="J361" s="28"/>
      <c r="K361" s="28"/>
      <c r="L361" s="26"/>
      <c r="M361" s="26"/>
      <c r="N361" s="144"/>
      <c r="O361" s="144"/>
      <c r="P361" s="144"/>
      <c r="Q361" s="144"/>
      <c r="R361" s="145">
        <v>1811800</v>
      </c>
      <c r="S361" s="143">
        <f t="shared" si="2"/>
        <v>0</v>
      </c>
    </row>
    <row r="362" spans="1:19" s="145" customFormat="1" ht="30" customHeight="1">
      <c r="A362" s="56">
        <v>290</v>
      </c>
      <c r="B362" s="43" t="s">
        <v>527</v>
      </c>
      <c r="C362" s="28">
        <v>12598758.92</v>
      </c>
      <c r="D362" s="28"/>
      <c r="E362" s="149"/>
      <c r="F362" s="149"/>
      <c r="G362" s="28"/>
      <c r="H362" s="30">
        <v>9</v>
      </c>
      <c r="I362" s="28">
        <f>C362</f>
        <v>12598758.92</v>
      </c>
      <c r="J362" s="28"/>
      <c r="K362" s="28"/>
      <c r="L362" s="26"/>
      <c r="M362" s="26"/>
      <c r="N362" s="144"/>
      <c r="O362" s="144"/>
      <c r="P362" s="144"/>
      <c r="Q362" s="144"/>
      <c r="R362" s="145">
        <v>12598758.92</v>
      </c>
      <c r="S362" s="143">
        <f t="shared" si="2"/>
        <v>0</v>
      </c>
    </row>
    <row r="363" spans="1:19" s="145" customFormat="1" ht="30" customHeight="1">
      <c r="A363" s="56">
        <v>291</v>
      </c>
      <c r="B363" s="27" t="s">
        <v>675</v>
      </c>
      <c r="C363" s="28">
        <v>6999310.51</v>
      </c>
      <c r="D363" s="28"/>
      <c r="E363" s="149"/>
      <c r="F363" s="149"/>
      <c r="G363" s="28"/>
      <c r="H363" s="30">
        <v>5</v>
      </c>
      <c r="I363" s="28">
        <f>C363</f>
        <v>6999310.51</v>
      </c>
      <c r="J363" s="28"/>
      <c r="K363" s="28"/>
      <c r="L363" s="26"/>
      <c r="M363" s="26"/>
      <c r="N363" s="144"/>
      <c r="O363" s="144"/>
      <c r="P363" s="144"/>
      <c r="Q363" s="144"/>
      <c r="R363" s="145">
        <v>6999310.510000001</v>
      </c>
      <c r="S363" s="143">
        <f t="shared" si="2"/>
        <v>0</v>
      </c>
    </row>
    <row r="364" spans="1:19" s="145" customFormat="1" ht="16.5" customHeight="1">
      <c r="A364" s="56">
        <v>292</v>
      </c>
      <c r="B364" s="43" t="s">
        <v>528</v>
      </c>
      <c r="C364" s="28">
        <v>6821983.800000001</v>
      </c>
      <c r="D364" s="28"/>
      <c r="E364" s="149"/>
      <c r="F364" s="149"/>
      <c r="G364" s="28"/>
      <c r="H364" s="30">
        <v>5</v>
      </c>
      <c r="I364" s="28">
        <f>C364</f>
        <v>6821983.800000001</v>
      </c>
      <c r="J364" s="28"/>
      <c r="K364" s="28"/>
      <c r="L364" s="26"/>
      <c r="M364" s="26"/>
      <c r="N364" s="148"/>
      <c r="O364" s="144"/>
      <c r="P364" s="144"/>
      <c r="Q364" s="144"/>
      <c r="R364" s="145">
        <v>6821983.8</v>
      </c>
      <c r="S364" s="143">
        <f t="shared" si="2"/>
        <v>0</v>
      </c>
    </row>
    <row r="365" spans="1:19" s="145" customFormat="1" ht="15" customHeight="1">
      <c r="A365" s="56">
        <v>293</v>
      </c>
      <c r="B365" s="27" t="s">
        <v>676</v>
      </c>
      <c r="C365" s="28">
        <v>5457587.04</v>
      </c>
      <c r="D365" s="28"/>
      <c r="E365" s="149"/>
      <c r="F365" s="149"/>
      <c r="G365" s="28"/>
      <c r="H365" s="30">
        <v>4</v>
      </c>
      <c r="I365" s="28">
        <f>C365</f>
        <v>5457587.04</v>
      </c>
      <c r="J365" s="28"/>
      <c r="K365" s="28"/>
      <c r="L365" s="26"/>
      <c r="M365" s="26"/>
      <c r="N365" s="148"/>
      <c r="O365" s="144"/>
      <c r="P365" s="144"/>
      <c r="Q365" s="144"/>
      <c r="R365" s="145">
        <v>5457587.04</v>
      </c>
      <c r="S365" s="143">
        <f t="shared" si="2"/>
        <v>0</v>
      </c>
    </row>
    <row r="366" spans="1:19" s="145" customFormat="1" ht="21.75" customHeight="1">
      <c r="A366" s="56">
        <v>294</v>
      </c>
      <c r="B366" s="43" t="s">
        <v>609</v>
      </c>
      <c r="C366" s="28">
        <v>743434.37</v>
      </c>
      <c r="D366" s="28">
        <f>C366</f>
        <v>743434.37</v>
      </c>
      <c r="E366" s="149"/>
      <c r="F366" s="149"/>
      <c r="G366" s="28"/>
      <c r="H366" s="30"/>
      <c r="I366" s="28"/>
      <c r="J366" s="28"/>
      <c r="K366" s="28"/>
      <c r="L366" s="26"/>
      <c r="M366" s="26"/>
      <c r="N366" s="148"/>
      <c r="O366" s="144"/>
      <c r="P366" s="144"/>
      <c r="Q366" s="144"/>
      <c r="R366" s="145">
        <v>724398.74</v>
      </c>
      <c r="S366" s="143">
        <f t="shared" si="2"/>
        <v>19035.630000000005</v>
      </c>
    </row>
    <row r="367" spans="1:19" s="145" customFormat="1" ht="12.75">
      <c r="A367" s="40"/>
      <c r="B367" s="8" t="s">
        <v>195</v>
      </c>
      <c r="C367" s="29">
        <f>SUM(C281:C366)</f>
        <v>153290678.77</v>
      </c>
      <c r="D367" s="29">
        <f aca="true" t="shared" si="3" ref="D367:K367">SUM(D281:D366)</f>
        <v>76401645.93000004</v>
      </c>
      <c r="E367" s="29">
        <f t="shared" si="3"/>
        <v>96675.84</v>
      </c>
      <c r="F367" s="29">
        <f t="shared" si="3"/>
        <v>3373.88</v>
      </c>
      <c r="G367" s="29">
        <f t="shared" si="3"/>
        <v>7795580.63</v>
      </c>
      <c r="H367" s="57">
        <f t="shared" si="3"/>
        <v>46</v>
      </c>
      <c r="I367" s="29">
        <f t="shared" si="3"/>
        <v>64194974.669999994</v>
      </c>
      <c r="J367" s="29">
        <f t="shared" si="3"/>
        <v>2642.7999999999997</v>
      </c>
      <c r="K367" s="29">
        <f t="shared" si="3"/>
        <v>4801801.7</v>
      </c>
      <c r="L367" s="29"/>
      <c r="M367" s="29"/>
      <c r="N367" s="29"/>
      <c r="O367" s="29"/>
      <c r="P367" s="144"/>
      <c r="Q367" s="144"/>
      <c r="R367" s="170"/>
      <c r="S367" s="143">
        <f t="shared" si="2"/>
        <v>153290678.77</v>
      </c>
    </row>
    <row r="368" spans="1:19" s="145" customFormat="1" ht="12.75">
      <c r="A368" s="40"/>
      <c r="B368" s="27"/>
      <c r="C368" s="149"/>
      <c r="D368" s="149"/>
      <c r="E368" s="149"/>
      <c r="F368" s="149"/>
      <c r="G368" s="28"/>
      <c r="H368" s="30"/>
      <c r="I368" s="28"/>
      <c r="J368" s="28"/>
      <c r="K368" s="28"/>
      <c r="L368" s="26"/>
      <c r="M368" s="26"/>
      <c r="N368" s="144"/>
      <c r="O368" s="144"/>
      <c r="P368" s="144"/>
      <c r="Q368" s="144"/>
      <c r="S368" s="143">
        <f t="shared" si="2"/>
        <v>0</v>
      </c>
    </row>
    <row r="369" spans="1:18" s="145" customFormat="1" ht="25.5">
      <c r="A369" s="40"/>
      <c r="B369" s="44" t="s">
        <v>196</v>
      </c>
      <c r="C369" s="29">
        <f>C28+C35+C53+C61+C69+C76+C80+C88+C95+C105+C112+C118+C127+C146+C161+C164+C174+C180+C189+C201+C234+C264+C279+C367</f>
        <v>236175340.53100002</v>
      </c>
      <c r="D369" s="29">
        <f aca="true" t="shared" si="4" ref="D369:M369">D28+D35+D53+D61+D69+D76+D80+D88+D95+D105+D112+D118+D127+D146+D161+D164+D174+D180+D189+D201+D234+D264+D279+D367</f>
        <v>149601623.75100005</v>
      </c>
      <c r="E369" s="29">
        <f t="shared" si="4"/>
        <v>304779.83999999997</v>
      </c>
      <c r="F369" s="29">
        <f t="shared" si="4"/>
        <v>7594.63</v>
      </c>
      <c r="G369" s="29">
        <f t="shared" si="4"/>
        <v>16521508.57</v>
      </c>
      <c r="H369" s="57">
        <f t="shared" si="4"/>
        <v>46</v>
      </c>
      <c r="I369" s="29">
        <f t="shared" si="4"/>
        <v>64194974.669999994</v>
      </c>
      <c r="J369" s="29">
        <f t="shared" si="4"/>
        <v>4725.799999999999</v>
      </c>
      <c r="K369" s="29">
        <f t="shared" si="4"/>
        <v>5509079.7</v>
      </c>
      <c r="L369" s="29">
        <f t="shared" si="4"/>
        <v>396.48</v>
      </c>
      <c r="M369" s="29">
        <f t="shared" si="4"/>
        <v>43374</v>
      </c>
      <c r="N369" s="29"/>
      <c r="O369" s="29"/>
      <c r="P369" s="144"/>
      <c r="Q369" s="144"/>
      <c r="R369" s="145">
        <v>236156304.321</v>
      </c>
    </row>
    <row r="370" s="145" customFormat="1" ht="12.75">
      <c r="A370" s="151"/>
    </row>
    <row r="371" ht="12.75">
      <c r="F371" s="50"/>
    </row>
    <row r="372" spans="5:10" ht="12.75">
      <c r="E372" s="33"/>
      <c r="F372" s="33"/>
      <c r="H372" s="33"/>
      <c r="J372" s="33"/>
    </row>
    <row r="373" ht="12.75">
      <c r="F373" s="33"/>
    </row>
    <row r="374" ht="12.75">
      <c r="H374" s="33"/>
    </row>
    <row r="375" ht="12.75">
      <c r="F375" s="33"/>
    </row>
    <row r="382" ht="12.75">
      <c r="F382" s="33"/>
    </row>
  </sheetData>
  <sheetProtection/>
  <mergeCells count="35">
    <mergeCell ref="M2:Q7"/>
    <mergeCell ref="A265:Q265"/>
    <mergeCell ref="A280:Q280"/>
    <mergeCell ref="A119:Q119"/>
    <mergeCell ref="A175:Q175"/>
    <mergeCell ref="A182:Q182"/>
    <mergeCell ref="A128:Q128"/>
    <mergeCell ref="A29:Q29"/>
    <mergeCell ref="A36:Q36"/>
    <mergeCell ref="M11:Q19"/>
    <mergeCell ref="A81:Q81"/>
    <mergeCell ref="A62:Q62"/>
    <mergeCell ref="A165:Q165"/>
    <mergeCell ref="P24:Q24"/>
    <mergeCell ref="A54:Q54"/>
    <mergeCell ref="A25:Q25"/>
    <mergeCell ref="A70:Q70"/>
    <mergeCell ref="A77:Q77"/>
    <mergeCell ref="A235:Q235"/>
    <mergeCell ref="A89:Q89"/>
    <mergeCell ref="A96:Q96"/>
    <mergeCell ref="A106:Q106"/>
    <mergeCell ref="A162:Q162"/>
    <mergeCell ref="A113:Q113"/>
    <mergeCell ref="A147:Q147"/>
    <mergeCell ref="A190:Q190"/>
    <mergeCell ref="A202:Q202"/>
    <mergeCell ref="P23:Q23"/>
    <mergeCell ref="B20:P20"/>
    <mergeCell ref="F22:G22"/>
    <mergeCell ref="H22:I22"/>
    <mergeCell ref="J22:K22"/>
    <mergeCell ref="L22:M22"/>
    <mergeCell ref="N22:O22"/>
    <mergeCell ref="P22:Q22"/>
  </mergeCells>
  <printOptions/>
  <pageMargins left="0.75" right="0.75" top="1" bottom="1" header="0.5" footer="0.5"/>
  <pageSetup firstPageNumber="1" useFirstPageNumber="1" horizontalDpi="600" verticalDpi="600" orientation="landscape" paperSize="9" scale="68" r:id="rId1"/>
  <headerFooter alignWithMargins="0">
    <oddHeader>&amp;C&amp;P</oddHeader>
  </headerFooter>
  <rowBreaks count="1" manualBreakCount="1">
    <brk id="6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pane xSplit="11760" ySplit="510" topLeftCell="B74" activePane="bottomRight" state="split"/>
      <selection pane="topLeft" activeCell="A1" sqref="A1"/>
      <selection pane="topRight" activeCell="J1" sqref="J1"/>
      <selection pane="bottomLeft" activeCell="A32" sqref="A32"/>
      <selection pane="bottomRight" activeCell="I95" sqref="I95"/>
    </sheetView>
  </sheetViews>
  <sheetFormatPr defaultColWidth="9.00390625" defaultRowHeight="12.75"/>
  <cols>
    <col min="1" max="1" width="108.25390625" style="0" customWidth="1"/>
  </cols>
  <sheetData>
    <row r="1" spans="2:10" ht="12.75">
      <c r="B1" t="s">
        <v>685</v>
      </c>
      <c r="C1" t="s">
        <v>686</v>
      </c>
      <c r="D1" t="s">
        <v>687</v>
      </c>
      <c r="E1" t="s">
        <v>688</v>
      </c>
      <c r="F1" t="s">
        <v>689</v>
      </c>
      <c r="G1" t="s">
        <v>690</v>
      </c>
      <c r="H1" t="s">
        <v>691</v>
      </c>
      <c r="I1" t="s">
        <v>692</v>
      </c>
      <c r="J1" t="s">
        <v>693</v>
      </c>
    </row>
    <row r="2" spans="1:2" ht="12.75">
      <c r="A2" t="s">
        <v>477</v>
      </c>
      <c r="B2">
        <v>1</v>
      </c>
    </row>
    <row r="3" spans="1:2" ht="12.75">
      <c r="A3" t="s">
        <v>477</v>
      </c>
      <c r="B3">
        <v>1</v>
      </c>
    </row>
    <row r="4" spans="1:2" ht="12.75">
      <c r="A4" t="s">
        <v>477</v>
      </c>
      <c r="B4">
        <v>1</v>
      </c>
    </row>
    <row r="5" spans="1:2" ht="12.75">
      <c r="A5" t="s">
        <v>477</v>
      </c>
      <c r="B5">
        <v>1</v>
      </c>
    </row>
    <row r="6" spans="1:2" ht="12.75">
      <c r="A6" t="s">
        <v>477</v>
      </c>
      <c r="B6">
        <v>1</v>
      </c>
    </row>
    <row r="7" spans="1:7" ht="12.75">
      <c r="A7" t="s">
        <v>682</v>
      </c>
      <c r="E7">
        <v>1</v>
      </c>
      <c r="G7">
        <v>1</v>
      </c>
    </row>
    <row r="8" spans="1:7" ht="12.75">
      <c r="A8" t="s">
        <v>478</v>
      </c>
      <c r="C8">
        <v>1</v>
      </c>
      <c r="E8">
        <v>1</v>
      </c>
      <c r="F8">
        <v>1</v>
      </c>
      <c r="G8">
        <v>1</v>
      </c>
    </row>
    <row r="9" spans="1:7" ht="12.75">
      <c r="A9" t="s">
        <v>479</v>
      </c>
      <c r="C9">
        <v>1</v>
      </c>
      <c r="E9">
        <v>1</v>
      </c>
      <c r="F9">
        <v>1</v>
      </c>
      <c r="G9">
        <v>1</v>
      </c>
    </row>
    <row r="10" spans="1:7" ht="12.75">
      <c r="A10" t="s">
        <v>636</v>
      </c>
      <c r="C10">
        <v>1</v>
      </c>
      <c r="D10">
        <v>1</v>
      </c>
      <c r="F10">
        <v>1</v>
      </c>
      <c r="G10">
        <v>1</v>
      </c>
    </row>
    <row r="11" spans="1:7" ht="12.75">
      <c r="A11" t="s">
        <v>533</v>
      </c>
      <c r="C11">
        <v>1</v>
      </c>
      <c r="E11">
        <v>1</v>
      </c>
      <c r="F11">
        <v>1</v>
      </c>
      <c r="G11">
        <v>1</v>
      </c>
    </row>
    <row r="12" spans="1:2" ht="12.75">
      <c r="A12" t="s">
        <v>477</v>
      </c>
      <c r="B12">
        <v>1</v>
      </c>
    </row>
    <row r="13" spans="1:2" ht="12.75">
      <c r="A13" t="s">
        <v>477</v>
      </c>
      <c r="B13">
        <v>1</v>
      </c>
    </row>
    <row r="14" spans="1:7" ht="12.75">
      <c r="A14" t="s">
        <v>422</v>
      </c>
      <c r="G14">
        <v>1</v>
      </c>
    </row>
    <row r="15" spans="1:7" ht="12.75">
      <c r="A15" t="s">
        <v>421</v>
      </c>
      <c r="G15">
        <v>1</v>
      </c>
    </row>
    <row r="16" spans="1:7" ht="12.75">
      <c r="A16" t="s">
        <v>422</v>
      </c>
      <c r="G16">
        <v>1</v>
      </c>
    </row>
    <row r="17" spans="1:7" ht="12.75">
      <c r="A17" t="s">
        <v>422</v>
      </c>
      <c r="G17">
        <v>1</v>
      </c>
    </row>
    <row r="18" spans="1:2" ht="12.75">
      <c r="A18" t="s">
        <v>477</v>
      </c>
      <c r="B18">
        <v>1</v>
      </c>
    </row>
    <row r="19" spans="1:7" ht="12.75">
      <c r="A19" t="s">
        <v>480</v>
      </c>
      <c r="C19">
        <v>1</v>
      </c>
      <c r="E19">
        <v>1</v>
      </c>
      <c r="F19">
        <v>1</v>
      </c>
      <c r="G19">
        <v>1</v>
      </c>
    </row>
    <row r="20" spans="1:7" ht="12.75">
      <c r="A20" t="s">
        <v>480</v>
      </c>
      <c r="C20">
        <v>1</v>
      </c>
      <c r="E20">
        <v>1</v>
      </c>
      <c r="F20">
        <v>1</v>
      </c>
      <c r="G20">
        <v>1</v>
      </c>
    </row>
    <row r="21" spans="1:7" ht="12.75">
      <c r="A21" t="s">
        <v>481</v>
      </c>
      <c r="E21">
        <v>1</v>
      </c>
      <c r="F21">
        <v>1</v>
      </c>
      <c r="G21">
        <v>1</v>
      </c>
    </row>
    <row r="22" spans="1:6" ht="12.75">
      <c r="A22" t="s">
        <v>480</v>
      </c>
      <c r="C22">
        <v>1</v>
      </c>
      <c r="E22">
        <v>1</v>
      </c>
      <c r="F22">
        <v>1</v>
      </c>
    </row>
    <row r="23" spans="1:6" ht="12.75">
      <c r="A23" t="s">
        <v>529</v>
      </c>
      <c r="C23">
        <v>1</v>
      </c>
      <c r="E23">
        <v>1</v>
      </c>
      <c r="F23">
        <v>1</v>
      </c>
    </row>
    <row r="24" spans="1:7" ht="12.75">
      <c r="A24" t="s">
        <v>532</v>
      </c>
      <c r="E24">
        <v>1</v>
      </c>
      <c r="F24">
        <v>1</v>
      </c>
      <c r="G24">
        <v>1</v>
      </c>
    </row>
    <row r="25" spans="1:7" ht="12.75">
      <c r="A25" t="s">
        <v>481</v>
      </c>
      <c r="E25">
        <v>1</v>
      </c>
      <c r="F25">
        <v>1</v>
      </c>
      <c r="G25">
        <v>1</v>
      </c>
    </row>
    <row r="26" spans="1:9" ht="12.75">
      <c r="A26" t="s">
        <v>529</v>
      </c>
      <c r="C26">
        <v>1</v>
      </c>
      <c r="E26">
        <v>1</v>
      </c>
      <c r="F26">
        <v>1</v>
      </c>
      <c r="I26">
        <v>1</v>
      </c>
    </row>
    <row r="27" spans="1:9" ht="12.75">
      <c r="A27" t="s">
        <v>644</v>
      </c>
      <c r="C27">
        <v>1</v>
      </c>
      <c r="E27">
        <v>1</v>
      </c>
      <c r="F27">
        <v>1</v>
      </c>
      <c r="G27">
        <v>1</v>
      </c>
      <c r="I27">
        <v>1</v>
      </c>
    </row>
    <row r="28" spans="1:6" ht="12.75">
      <c r="A28" t="s">
        <v>480</v>
      </c>
      <c r="C28">
        <v>1</v>
      </c>
      <c r="F28">
        <v>1</v>
      </c>
    </row>
    <row r="29" spans="1:6" ht="12.75">
      <c r="A29" t="s">
        <v>304</v>
      </c>
      <c r="C29">
        <v>1</v>
      </c>
      <c r="F29">
        <v>1</v>
      </c>
    </row>
    <row r="30" spans="1:7" ht="12.75">
      <c r="A30" t="s">
        <v>678</v>
      </c>
      <c r="C30">
        <v>1</v>
      </c>
      <c r="D30">
        <v>1</v>
      </c>
      <c r="E30">
        <v>1</v>
      </c>
      <c r="F30">
        <v>1</v>
      </c>
      <c r="G30">
        <v>1</v>
      </c>
    </row>
    <row r="31" spans="1:7" ht="12.75">
      <c r="A31" t="s">
        <v>530</v>
      </c>
      <c r="C31">
        <v>1</v>
      </c>
      <c r="E31">
        <v>1</v>
      </c>
      <c r="F31">
        <v>1</v>
      </c>
      <c r="G31">
        <v>1</v>
      </c>
    </row>
    <row r="32" spans="1:7" ht="12.75">
      <c r="A32" t="s">
        <v>103</v>
      </c>
      <c r="C32">
        <v>1</v>
      </c>
      <c r="E32">
        <v>1</v>
      </c>
      <c r="F32">
        <v>1</v>
      </c>
      <c r="G32">
        <v>1</v>
      </c>
    </row>
    <row r="33" spans="1:7" ht="12.75">
      <c r="A33" t="s">
        <v>480</v>
      </c>
      <c r="C33">
        <v>1</v>
      </c>
      <c r="E33">
        <v>1</v>
      </c>
      <c r="F33">
        <v>1</v>
      </c>
      <c r="G33">
        <v>1</v>
      </c>
    </row>
    <row r="34" spans="1:7" ht="12.75">
      <c r="A34" t="s">
        <v>480</v>
      </c>
      <c r="C34">
        <v>1</v>
      </c>
      <c r="E34">
        <v>1</v>
      </c>
      <c r="F34">
        <v>1</v>
      </c>
      <c r="G34">
        <v>1</v>
      </c>
    </row>
    <row r="35" spans="1:7" ht="12.75">
      <c r="A35" t="s">
        <v>480</v>
      </c>
      <c r="C35">
        <v>1</v>
      </c>
      <c r="E35">
        <v>1</v>
      </c>
      <c r="F35">
        <v>1</v>
      </c>
      <c r="G35">
        <v>1</v>
      </c>
    </row>
    <row r="36" spans="1:7" ht="12.75">
      <c r="A36" t="s">
        <v>480</v>
      </c>
      <c r="C36">
        <v>1</v>
      </c>
      <c r="E36">
        <v>1</v>
      </c>
      <c r="F36">
        <v>1</v>
      </c>
      <c r="G36">
        <v>1</v>
      </c>
    </row>
    <row r="37" spans="1:7" ht="12.75">
      <c r="A37" t="s">
        <v>481</v>
      </c>
      <c r="E37">
        <v>1</v>
      </c>
      <c r="F37">
        <v>1</v>
      </c>
      <c r="G37">
        <v>1</v>
      </c>
    </row>
    <row r="38" spans="1:6" ht="12.75">
      <c r="A38" t="s">
        <v>531</v>
      </c>
      <c r="E38">
        <v>1</v>
      </c>
      <c r="F38">
        <v>1</v>
      </c>
    </row>
    <row r="39" spans="1:5" ht="12.75">
      <c r="A39" t="s">
        <v>635</v>
      </c>
      <c r="C39">
        <v>1</v>
      </c>
      <c r="E39">
        <v>1</v>
      </c>
    </row>
    <row r="40" spans="1:6" ht="12.75">
      <c r="A40" t="s">
        <v>531</v>
      </c>
      <c r="E40">
        <v>1</v>
      </c>
      <c r="F40">
        <v>1</v>
      </c>
    </row>
    <row r="41" spans="1:5" ht="12.75">
      <c r="A41" t="s">
        <v>271</v>
      </c>
      <c r="E41">
        <v>1</v>
      </c>
    </row>
    <row r="42" spans="1:6" ht="12.75">
      <c r="A42" t="s">
        <v>531</v>
      </c>
      <c r="E42">
        <v>1</v>
      </c>
      <c r="F42">
        <v>1</v>
      </c>
    </row>
    <row r="43" spans="1:5" ht="12.75">
      <c r="A43" t="s">
        <v>314</v>
      </c>
      <c r="E43">
        <v>1</v>
      </c>
    </row>
    <row r="44" spans="1:7" ht="12.75">
      <c r="A44" t="s">
        <v>480</v>
      </c>
      <c r="C44">
        <v>1</v>
      </c>
      <c r="E44">
        <v>1</v>
      </c>
      <c r="F44">
        <v>1</v>
      </c>
      <c r="G44">
        <v>1</v>
      </c>
    </row>
    <row r="45" spans="1:7" ht="12.75">
      <c r="A45" t="s">
        <v>482</v>
      </c>
      <c r="C45">
        <v>1</v>
      </c>
      <c r="F45">
        <v>1</v>
      </c>
      <c r="G45">
        <v>1</v>
      </c>
    </row>
    <row r="46" spans="1:6" ht="12.75">
      <c r="A46" t="s">
        <v>304</v>
      </c>
      <c r="C46">
        <v>1</v>
      </c>
      <c r="F46">
        <v>1</v>
      </c>
    </row>
    <row r="47" spans="1:7" ht="12.75">
      <c r="A47" t="s">
        <v>606</v>
      </c>
      <c r="C47">
        <v>1</v>
      </c>
      <c r="E47">
        <v>1</v>
      </c>
      <c r="F47">
        <v>1</v>
      </c>
      <c r="G47">
        <v>1</v>
      </c>
    </row>
    <row r="48" spans="1:7" ht="12.75">
      <c r="A48" t="s">
        <v>483</v>
      </c>
      <c r="C48">
        <v>1</v>
      </c>
      <c r="E48">
        <v>1</v>
      </c>
      <c r="F48">
        <v>1</v>
      </c>
      <c r="G48">
        <v>1</v>
      </c>
    </row>
    <row r="49" spans="1:9" ht="12.75">
      <c r="A49" t="s">
        <v>645</v>
      </c>
      <c r="C49">
        <v>1</v>
      </c>
      <c r="F49">
        <v>1</v>
      </c>
      <c r="G49">
        <v>1</v>
      </c>
      <c r="I49">
        <v>1</v>
      </c>
    </row>
    <row r="50" spans="1:7" ht="12.75">
      <c r="A50" t="s">
        <v>421</v>
      </c>
      <c r="G50">
        <v>1</v>
      </c>
    </row>
    <row r="51" spans="1:7" ht="12.75">
      <c r="A51" t="s">
        <v>421</v>
      </c>
      <c r="G51">
        <v>1</v>
      </c>
    </row>
    <row r="52" spans="1:9" ht="12.75">
      <c r="A52" t="s">
        <v>646</v>
      </c>
      <c r="C52">
        <v>1</v>
      </c>
      <c r="E52">
        <v>1</v>
      </c>
      <c r="F52">
        <v>1</v>
      </c>
      <c r="G52">
        <v>1</v>
      </c>
      <c r="I52">
        <v>1</v>
      </c>
    </row>
    <row r="53" spans="1:7" ht="12.75">
      <c r="A53" t="s">
        <v>483</v>
      </c>
      <c r="C53">
        <v>1</v>
      </c>
      <c r="E53">
        <v>1</v>
      </c>
      <c r="F53">
        <v>1</v>
      </c>
      <c r="G53">
        <v>1</v>
      </c>
    </row>
    <row r="54" spans="1:10" ht="12.75">
      <c r="A54" t="s">
        <v>484</v>
      </c>
      <c r="C54">
        <v>1</v>
      </c>
      <c r="F54">
        <v>1</v>
      </c>
      <c r="G54">
        <v>1</v>
      </c>
      <c r="J54">
        <v>1</v>
      </c>
    </row>
    <row r="55" spans="1:7" ht="12.75">
      <c r="A55" t="s">
        <v>653</v>
      </c>
      <c r="C55">
        <v>1</v>
      </c>
      <c r="D55">
        <v>1</v>
      </c>
      <c r="F55">
        <v>1</v>
      </c>
      <c r="G55">
        <v>1</v>
      </c>
    </row>
    <row r="56" spans="1:10" ht="12.75">
      <c r="A56" t="s">
        <v>620</v>
      </c>
      <c r="E56">
        <v>1</v>
      </c>
      <c r="G56">
        <v>1</v>
      </c>
      <c r="J56">
        <v>1</v>
      </c>
    </row>
    <row r="57" spans="1:6" ht="12.75">
      <c r="A57" t="s">
        <v>523</v>
      </c>
      <c r="F57">
        <v>1</v>
      </c>
    </row>
    <row r="58" spans="1:7" ht="12.75">
      <c r="A58" t="s">
        <v>485</v>
      </c>
      <c r="C58">
        <v>1</v>
      </c>
      <c r="D58">
        <v>1</v>
      </c>
      <c r="F58">
        <v>1</v>
      </c>
      <c r="G58">
        <v>1</v>
      </c>
    </row>
    <row r="59" spans="1:10" ht="12.75">
      <c r="A59" t="s">
        <v>486</v>
      </c>
      <c r="F59">
        <v>1</v>
      </c>
      <c r="G59">
        <v>1</v>
      </c>
      <c r="J59">
        <v>1</v>
      </c>
    </row>
    <row r="60" spans="1:8" ht="38.25">
      <c r="A60" s="187" t="s">
        <v>14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</row>
    <row r="61" spans="1:10" ht="12.75">
      <c r="A61" s="187" t="s">
        <v>683</v>
      </c>
      <c r="F61">
        <v>1</v>
      </c>
      <c r="J61">
        <v>1</v>
      </c>
    </row>
    <row r="62" spans="1:7" ht="25.5">
      <c r="A62" s="187" t="s">
        <v>487</v>
      </c>
      <c r="C62">
        <v>1</v>
      </c>
      <c r="D62">
        <v>1</v>
      </c>
      <c r="E62">
        <v>1</v>
      </c>
      <c r="F62">
        <v>1</v>
      </c>
      <c r="G62">
        <v>1</v>
      </c>
    </row>
    <row r="63" spans="1:6" ht="12.75">
      <c r="A63" s="187" t="s">
        <v>684</v>
      </c>
      <c r="C63">
        <v>1</v>
      </c>
      <c r="E63">
        <v>1</v>
      </c>
      <c r="F63">
        <v>1</v>
      </c>
    </row>
    <row r="64" spans="1:6" ht="12.75">
      <c r="A64" s="187" t="s">
        <v>534</v>
      </c>
      <c r="C64">
        <v>1</v>
      </c>
      <c r="D64">
        <v>1</v>
      </c>
      <c r="E64">
        <v>1</v>
      </c>
      <c r="F64">
        <v>1</v>
      </c>
    </row>
    <row r="65" spans="1:10" ht="12.75">
      <c r="A65" s="187" t="s">
        <v>607</v>
      </c>
      <c r="J65">
        <v>1</v>
      </c>
    </row>
    <row r="66" spans="1:6" ht="12.75">
      <c r="A66" t="s">
        <v>329</v>
      </c>
      <c r="E66">
        <v>1</v>
      </c>
      <c r="F66">
        <v>1</v>
      </c>
    </row>
    <row r="67" spans="1:6" ht="12.75">
      <c r="A67" t="s">
        <v>443</v>
      </c>
      <c r="C67">
        <v>1</v>
      </c>
      <c r="E67">
        <v>1</v>
      </c>
      <c r="F67">
        <v>1</v>
      </c>
    </row>
    <row r="68" spans="1:6" ht="12.75">
      <c r="A68" t="s">
        <v>608</v>
      </c>
      <c r="C68">
        <v>1</v>
      </c>
      <c r="E68">
        <v>1</v>
      </c>
      <c r="F68">
        <v>1</v>
      </c>
    </row>
    <row r="69" spans="1:7" ht="12.75">
      <c r="A69" t="s">
        <v>25</v>
      </c>
      <c r="C69">
        <v>1</v>
      </c>
      <c r="E69">
        <v>1</v>
      </c>
      <c r="F69">
        <v>1</v>
      </c>
      <c r="G69">
        <v>1</v>
      </c>
    </row>
    <row r="70" spans="1:7" ht="12.75">
      <c r="A70" t="s">
        <v>24</v>
      </c>
      <c r="C70">
        <v>1</v>
      </c>
      <c r="E70">
        <v>1</v>
      </c>
      <c r="F70">
        <v>1</v>
      </c>
      <c r="G70">
        <v>1</v>
      </c>
    </row>
    <row r="71" spans="1:7" ht="12.75">
      <c r="A71" t="s">
        <v>24</v>
      </c>
      <c r="C71">
        <v>1</v>
      </c>
      <c r="E71">
        <v>1</v>
      </c>
      <c r="F71">
        <v>1</v>
      </c>
      <c r="G71">
        <v>1</v>
      </c>
    </row>
    <row r="72" spans="1:7" ht="12.75">
      <c r="A72" t="s">
        <v>26</v>
      </c>
      <c r="E72">
        <v>1</v>
      </c>
      <c r="G72">
        <v>1</v>
      </c>
    </row>
    <row r="73" spans="1:5" ht="12.75">
      <c r="A73" t="s">
        <v>271</v>
      </c>
      <c r="E73">
        <v>1</v>
      </c>
    </row>
    <row r="74" spans="1:7" ht="12.75">
      <c r="A74" t="s">
        <v>26</v>
      </c>
      <c r="E74">
        <v>1</v>
      </c>
      <c r="G74">
        <v>1</v>
      </c>
    </row>
    <row r="75" spans="1:5" ht="12.75">
      <c r="A75" t="s">
        <v>271</v>
      </c>
      <c r="E75">
        <v>1</v>
      </c>
    </row>
    <row r="76" spans="1:7" ht="12.75">
      <c r="A76" t="s">
        <v>535</v>
      </c>
      <c r="F76">
        <v>1</v>
      </c>
      <c r="G76">
        <v>1</v>
      </c>
    </row>
    <row r="77" spans="1:7" ht="12.75">
      <c r="A77" t="s">
        <v>536</v>
      </c>
      <c r="E77">
        <v>1</v>
      </c>
      <c r="G77">
        <v>1</v>
      </c>
    </row>
    <row r="78" spans="1:7" ht="12.75">
      <c r="A78" t="s">
        <v>637</v>
      </c>
      <c r="C78">
        <v>1</v>
      </c>
      <c r="D78">
        <v>1</v>
      </c>
      <c r="E78">
        <v>1</v>
      </c>
      <c r="F78">
        <v>1</v>
      </c>
      <c r="G78">
        <v>1</v>
      </c>
    </row>
    <row r="79" spans="1:6" ht="12.75">
      <c r="A79" t="s">
        <v>418</v>
      </c>
      <c r="C79">
        <v>1</v>
      </c>
      <c r="E79">
        <v>1</v>
      </c>
      <c r="F79">
        <v>1</v>
      </c>
    </row>
    <row r="80" spans="1:6" ht="12.75">
      <c r="A80" t="s">
        <v>537</v>
      </c>
      <c r="C80">
        <v>1</v>
      </c>
      <c r="D80">
        <v>1</v>
      </c>
      <c r="F80">
        <v>1</v>
      </c>
    </row>
    <row r="81" spans="1:9" ht="12.75">
      <c r="A81" t="s">
        <v>640</v>
      </c>
      <c r="I81">
        <v>1</v>
      </c>
    </row>
    <row r="82" spans="1:9" ht="12.75">
      <c r="A82" t="s">
        <v>640</v>
      </c>
      <c r="I82">
        <v>1</v>
      </c>
    </row>
    <row r="83" spans="1:2" ht="12.75">
      <c r="A83" t="s">
        <v>477</v>
      </c>
      <c r="B83">
        <v>1</v>
      </c>
    </row>
    <row r="84" spans="1:2" ht="12.75">
      <c r="A84" t="s">
        <v>477</v>
      </c>
      <c r="B84">
        <v>1</v>
      </c>
    </row>
    <row r="85" spans="1:2" ht="12.75">
      <c r="A85" t="s">
        <v>477</v>
      </c>
      <c r="B85">
        <v>1</v>
      </c>
    </row>
    <row r="86" ht="12.75">
      <c r="A86" t="s">
        <v>477</v>
      </c>
    </row>
    <row r="87" spans="1:10" ht="12.75">
      <c r="A87" t="s">
        <v>289</v>
      </c>
      <c r="B87">
        <f>SUM(B2:B86)</f>
        <v>11</v>
      </c>
      <c r="C87">
        <f aca="true" t="shared" si="0" ref="C87:J87">SUM(C2:C86)</f>
        <v>43</v>
      </c>
      <c r="D87">
        <f t="shared" si="0"/>
        <v>9</v>
      </c>
      <c r="E87">
        <f t="shared" si="0"/>
        <v>50</v>
      </c>
      <c r="F87">
        <f t="shared" si="0"/>
        <v>54</v>
      </c>
      <c r="G87">
        <f t="shared" si="0"/>
        <v>47</v>
      </c>
      <c r="H87">
        <f t="shared" si="0"/>
        <v>1</v>
      </c>
      <c r="I87">
        <f t="shared" si="0"/>
        <v>6</v>
      </c>
      <c r="J87">
        <f t="shared" si="0"/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Валерьевна Никифорова</cp:lastModifiedBy>
  <cp:lastPrinted>2016-02-17T10:32:13Z</cp:lastPrinted>
  <dcterms:created xsi:type="dcterms:W3CDTF">2010-12-03T14:19:19Z</dcterms:created>
  <dcterms:modified xsi:type="dcterms:W3CDTF">2022-12-07T10:08:17Z</dcterms:modified>
  <cp:category/>
  <cp:version/>
  <cp:contentType/>
  <cp:contentStatus/>
</cp:coreProperties>
</file>